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VADOWINE\2021\site\"/>
    </mc:Choice>
  </mc:AlternateContent>
  <xr:revisionPtr revIDLastSave="0" documentId="13_ncr:1_{0F5DF9A6-49EE-4740-892F-71BEE419F7CC}" xr6:coauthVersionLast="46" xr6:coauthVersionMax="46" xr10:uidLastSave="{00000000-0000-0000-0000-000000000000}"/>
  <bookViews>
    <workbookView xWindow="-108" yWindow="-108" windowWidth="23256" windowHeight="12528" xr2:uid="{ED0E25A9-ACCA-4ED5-8A5D-6E2E32840E56}"/>
  </bookViews>
  <sheets>
    <sheet name="bestelbo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1" i="1"/>
  <c r="G92" i="1"/>
  <c r="G9" i="1"/>
  <c r="G10" i="1"/>
  <c r="G11" i="1"/>
  <c r="G13" i="1"/>
  <c r="G14" i="1"/>
  <c r="G15" i="1"/>
  <c r="G16" i="1"/>
  <c r="G17" i="1"/>
  <c r="G19" i="1"/>
  <c r="G20" i="1"/>
  <c r="G21" i="1"/>
  <c r="G22" i="1"/>
  <c r="G94" i="1"/>
  <c r="G95" i="1"/>
  <c r="G96" i="1"/>
  <c r="G97" i="1"/>
  <c r="E99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" i="1"/>
  <c r="N10" i="1"/>
  <c r="N11" i="1"/>
  <c r="N13" i="1"/>
  <c r="N14" i="1"/>
  <c r="N15" i="1"/>
  <c r="N16" i="1"/>
  <c r="N17" i="1"/>
  <c r="N94" i="1"/>
  <c r="N95" i="1"/>
  <c r="N96" i="1"/>
  <c r="N97" i="1"/>
  <c r="N98" i="1"/>
  <c r="L99" i="1"/>
  <c r="E100" i="1"/>
  <c r="L100" i="1"/>
  <c r="J101" i="1"/>
  <c r="N93" i="1"/>
  <c r="G93" i="1"/>
  <c r="N92" i="1"/>
  <c r="N22" i="1"/>
  <c r="N21" i="1"/>
  <c r="N20" i="1"/>
  <c r="N19" i="1"/>
</calcChain>
</file>

<file path=xl/sharedStrings.xml><?xml version="1.0" encoding="utf-8"?>
<sst xmlns="http://schemas.openxmlformats.org/spreadsheetml/2006/main" count="289" uniqueCount="273">
  <si>
    <t>Lente actie  - 10%</t>
  </si>
  <si>
    <t>Mousserende wijnen</t>
  </si>
  <si>
    <t>aant</t>
  </si>
  <si>
    <t>sub</t>
  </si>
  <si>
    <t>KGB-1</t>
  </si>
  <si>
    <t>Graham Beck  MCC Brut</t>
  </si>
  <si>
    <t>SVS-1</t>
  </si>
  <si>
    <t>Cava Flor de Raim</t>
  </si>
  <si>
    <t>KGB-2</t>
  </si>
  <si>
    <t>Graham Beck  MCC Brut Rosé</t>
  </si>
  <si>
    <t>SVS-2</t>
  </si>
  <si>
    <t>Cava Flor de Raim Rosé</t>
  </si>
  <si>
    <t>KGB-3</t>
  </si>
  <si>
    <t>Graham Beck  MCC Blanc de Bl</t>
  </si>
  <si>
    <t>IFE-1</t>
  </si>
  <si>
    <t>Ferro 13  - Prosecco  The Boss</t>
  </si>
  <si>
    <t>Argentinië</t>
  </si>
  <si>
    <t>Susana Balbo Estate</t>
  </si>
  <si>
    <t>ASB-10</t>
  </si>
  <si>
    <t>Ben Marco Malbec</t>
  </si>
  <si>
    <t>ASB-1</t>
  </si>
  <si>
    <t>Susana Balbo Brioso</t>
  </si>
  <si>
    <t>ASB-2</t>
  </si>
  <si>
    <t>Susana Balbo Torrontés</t>
  </si>
  <si>
    <t>ASB-14</t>
  </si>
  <si>
    <t>Susan Balbo Malbec</t>
  </si>
  <si>
    <t>Sin Fin</t>
  </si>
  <si>
    <t>ASF-2</t>
  </si>
  <si>
    <t>Gran Guarda Malbec</t>
  </si>
  <si>
    <t>ASF-1</t>
  </si>
  <si>
    <t>Guarda Malbec</t>
  </si>
  <si>
    <t>ASF-4</t>
  </si>
  <si>
    <t xml:space="preserve">Guarda de Familia </t>
  </si>
  <si>
    <t>Chili</t>
  </si>
  <si>
    <t>Montgras</t>
  </si>
  <si>
    <t>CMO-24</t>
  </si>
  <si>
    <t>Antu Carmenere</t>
  </si>
  <si>
    <t>CMO-1</t>
  </si>
  <si>
    <t>Rose Pink Sin</t>
  </si>
  <si>
    <t>CMO-20</t>
  </si>
  <si>
    <t>Antu Cabernet/Carmenere</t>
  </si>
  <si>
    <t>CMO-18</t>
  </si>
  <si>
    <t xml:space="preserve">Early Harvest Rosé  </t>
  </si>
  <si>
    <t>CMO-19</t>
  </si>
  <si>
    <t>Antu  Shiraz</t>
  </si>
  <si>
    <t>CMO-12</t>
  </si>
  <si>
    <t>Chardonnay Reserva</t>
  </si>
  <si>
    <t>CMO-3</t>
  </si>
  <si>
    <t>Carmenére reserva</t>
  </si>
  <si>
    <t>Zuid-Afrika</t>
  </si>
  <si>
    <t>Allée Bleue</t>
  </si>
  <si>
    <t>KAB-5</t>
  </si>
  <si>
    <t>Pinotage</t>
  </si>
  <si>
    <t>Almenkerk</t>
  </si>
  <si>
    <t>KAL-7</t>
  </si>
  <si>
    <t>Lace Rose</t>
  </si>
  <si>
    <t>KAL-2</t>
  </si>
  <si>
    <t>Lace White</t>
  </si>
  <si>
    <t>KAL-1</t>
  </si>
  <si>
    <t>Lace Red Blend</t>
  </si>
  <si>
    <t>KAL-4</t>
  </si>
  <si>
    <t>Sauvignon Blanc</t>
  </si>
  <si>
    <t>Syrah</t>
  </si>
  <si>
    <t>KAL-5</t>
  </si>
  <si>
    <t>Chardonnay</t>
  </si>
  <si>
    <t>KAL-6</t>
  </si>
  <si>
    <t>Merlot</t>
  </si>
  <si>
    <t>Badenhorst Family wines</t>
  </si>
  <si>
    <t>KBH-1</t>
  </si>
  <si>
    <t xml:space="preserve">Secateurs Chenin                     </t>
  </si>
  <si>
    <t>KBH-2</t>
  </si>
  <si>
    <t>Secateurs Red Blend               </t>
  </si>
  <si>
    <t>Bartinney</t>
  </si>
  <si>
    <t>KBA-1</t>
  </si>
  <si>
    <t>KBA-2</t>
  </si>
  <si>
    <t>Cabernet Sauvignon</t>
  </si>
  <si>
    <t>Bellingham Estate</t>
  </si>
  <si>
    <t>KBE-4</t>
  </si>
  <si>
    <t>Grenache Blanc / Viognier</t>
  </si>
  <si>
    <t>KBE-1</t>
  </si>
  <si>
    <t>Pear Tree White</t>
  </si>
  <si>
    <t>KBE-3</t>
  </si>
  <si>
    <t>Old Vine Chenin Blanc</t>
  </si>
  <si>
    <t>KBE-2</t>
  </si>
  <si>
    <t>Big Oak Red</t>
  </si>
  <si>
    <t>KBE-6</t>
  </si>
  <si>
    <t>Basket Press Syrah</t>
  </si>
  <si>
    <t>KBE-9</t>
  </si>
  <si>
    <t>Homestead Chardonnay</t>
  </si>
  <si>
    <t>KBE-8</t>
  </si>
  <si>
    <t xml:space="preserve">Small Barrel SMV </t>
  </si>
  <si>
    <t>KBE-10</t>
  </si>
  <si>
    <t>Homestead Shiraz</t>
  </si>
  <si>
    <t>KBE-101</t>
  </si>
  <si>
    <t>Homestead Shiraz Magnum</t>
  </si>
  <si>
    <t xml:space="preserve">Creation </t>
  </si>
  <si>
    <t>KCR-6</t>
  </si>
  <si>
    <t>Pinot Noir</t>
  </si>
  <si>
    <t>KCR-1</t>
  </si>
  <si>
    <t>Viognier</t>
  </si>
  <si>
    <t>KCR-8</t>
  </si>
  <si>
    <t>Pinot Noir Reserve</t>
  </si>
  <si>
    <t>KCR-3</t>
  </si>
  <si>
    <t>KCR-4</t>
  </si>
  <si>
    <t>Syrah/Grenache</t>
  </si>
  <si>
    <t>KCR-7</t>
  </si>
  <si>
    <t>Reserve Chardonnay</t>
  </si>
  <si>
    <t>KCR-9</t>
  </si>
  <si>
    <t>Reserve Syrah</t>
  </si>
  <si>
    <t>De Toren</t>
  </si>
  <si>
    <t>KDT-1</t>
  </si>
  <si>
    <t>Fusion V</t>
  </si>
  <si>
    <t>KDT-5</t>
  </si>
  <si>
    <t>Delicate</t>
  </si>
  <si>
    <t>KDT-2</t>
  </si>
  <si>
    <t>De Toren Z</t>
  </si>
  <si>
    <t>Douglas Green</t>
  </si>
  <si>
    <t>KDG-4</t>
  </si>
  <si>
    <t>Rib Sack Red</t>
  </si>
  <si>
    <t>KDG-3</t>
  </si>
  <si>
    <t>Cinsaut / Pinotage</t>
  </si>
  <si>
    <t>KDG-2</t>
  </si>
  <si>
    <t>Chard. / Viognier</t>
  </si>
  <si>
    <t>KDG-5</t>
  </si>
  <si>
    <t xml:space="preserve">Gorgeous  Rosé </t>
  </si>
  <si>
    <t>Ernie Els</t>
  </si>
  <si>
    <t>KEE-1</t>
  </si>
  <si>
    <t>Big Easy Red</t>
  </si>
  <si>
    <t>KEE-2</t>
  </si>
  <si>
    <t>Big Easy Chenin</t>
  </si>
  <si>
    <t>KEE-5</t>
  </si>
  <si>
    <t>Proprietor's Blend</t>
  </si>
  <si>
    <t>Fairview</t>
  </si>
  <si>
    <t>KFV-2</t>
  </si>
  <si>
    <t>Goats do Roam rood</t>
  </si>
  <si>
    <t>KFV-14</t>
  </si>
  <si>
    <t>La Beryl blanc (zoet)        0,500 l</t>
  </si>
  <si>
    <t>KFV-1</t>
  </si>
  <si>
    <t>Goats do Roam wit</t>
  </si>
  <si>
    <t>Guardian Peak</t>
  </si>
  <si>
    <t>KGP-1</t>
  </si>
  <si>
    <t xml:space="preserve">Shiraz </t>
  </si>
  <si>
    <t>KGP-4</t>
  </si>
  <si>
    <t>Summit  SMG</t>
  </si>
  <si>
    <t>KGP-5</t>
  </si>
  <si>
    <t>Lapa</t>
  </si>
  <si>
    <t>Kruger Wines</t>
  </si>
  <si>
    <t>KKW-2</t>
  </si>
  <si>
    <t>Walker Bay Chardonnay</t>
  </si>
  <si>
    <t>KKW-1</t>
  </si>
  <si>
    <t>Sans Chene Chardonnay</t>
  </si>
  <si>
    <t>KKW-3</t>
  </si>
  <si>
    <t>Klipkop Chardonnay</t>
  </si>
  <si>
    <t xml:space="preserve">Louisvale </t>
  </si>
  <si>
    <t>KLV-3</t>
  </si>
  <si>
    <t>Louisvale Dominique</t>
  </si>
  <si>
    <t>KLV-2</t>
  </si>
  <si>
    <t>Morgenster</t>
  </si>
  <si>
    <t>KMS-1</t>
  </si>
  <si>
    <t xml:space="preserve">Lourens River Valley </t>
  </si>
  <si>
    <t>KMS-5</t>
  </si>
  <si>
    <t>Vermentino</t>
  </si>
  <si>
    <t>KMS-3</t>
  </si>
  <si>
    <t>KMS-4</t>
  </si>
  <si>
    <t>Old Road  Wine Company</t>
  </si>
  <si>
    <t>KOR-1</t>
  </si>
  <si>
    <t>The courier Chenin Blanc</t>
  </si>
  <si>
    <t>KOR-4</t>
  </si>
  <si>
    <t>The spotted hound (blend)</t>
  </si>
  <si>
    <t>KOR-2</t>
  </si>
  <si>
    <t>French Corner White (blend)</t>
  </si>
  <si>
    <t>KOR-5</t>
  </si>
  <si>
    <t>The butcher and cleaver (blend)</t>
  </si>
  <si>
    <t>Oude Kaap</t>
  </si>
  <si>
    <t>KOK-2</t>
  </si>
  <si>
    <t>Cabernet Sauv.</t>
  </si>
  <si>
    <t>KOK-3</t>
  </si>
  <si>
    <t>Pin. Bl. d Noir</t>
  </si>
  <si>
    <t>KOK-1</t>
  </si>
  <si>
    <t>KOK-4</t>
  </si>
  <si>
    <t>Ridgeback</t>
  </si>
  <si>
    <t>KRB-2</t>
  </si>
  <si>
    <t>The Lion Hound Red</t>
  </si>
  <si>
    <t>KRB-4</t>
  </si>
  <si>
    <t>Ridgeback Viognier</t>
  </si>
  <si>
    <t>KRB-7</t>
  </si>
  <si>
    <t>Ridgeback Shiraz</t>
  </si>
  <si>
    <t>KRB-1</t>
  </si>
  <si>
    <t>The Lion Hound White</t>
  </si>
  <si>
    <t>KRB-9</t>
  </si>
  <si>
    <t>Ridgeback Merlot</t>
  </si>
  <si>
    <r>
      <rPr>
        <b/>
        <i/>
        <sz val="10"/>
        <rFont val="Segoe UI Black"/>
        <family val="2"/>
      </rPr>
      <t>Rijk's</t>
    </r>
    <r>
      <rPr>
        <sz val="10"/>
        <rFont val="Segoe UI Black"/>
        <family val="2"/>
      </rPr>
      <t xml:space="preserve"> </t>
    </r>
  </si>
  <si>
    <t>KRI-1</t>
  </si>
  <si>
    <t>Chenin Blanc Touch of oak</t>
  </si>
  <si>
    <t>KRI-3</t>
  </si>
  <si>
    <t>Pinotage Private cellar</t>
  </si>
  <si>
    <t>KRI-2</t>
  </si>
  <si>
    <t xml:space="preserve">Chenin Blanc Private Cellar </t>
  </si>
  <si>
    <t>KRI-4</t>
  </si>
  <si>
    <t>Chenin Blanc Reserve</t>
  </si>
  <si>
    <t>Rust en Vrede</t>
  </si>
  <si>
    <t>KRV-1</t>
  </si>
  <si>
    <t>Estate</t>
  </si>
  <si>
    <t>KRV-2</t>
  </si>
  <si>
    <t>KRV-4</t>
  </si>
  <si>
    <r>
      <t xml:space="preserve">Merlot         </t>
    </r>
    <r>
      <rPr>
        <i/>
        <sz val="9"/>
        <rFont val="Times New Roman"/>
        <family val="1"/>
      </rPr>
      <t xml:space="preserve">           </t>
    </r>
    <r>
      <rPr>
        <i/>
        <sz val="8"/>
        <rFont val="Times New Roman"/>
        <family val="1"/>
      </rPr>
      <t>Laatste flessen</t>
    </r>
  </si>
  <si>
    <t>KRV-3</t>
  </si>
  <si>
    <t>KRV-5</t>
  </si>
  <si>
    <t>The Stellenbosch  Chardonnay</t>
  </si>
  <si>
    <t>KRV-6</t>
  </si>
  <si>
    <t>The Stellenbosch  VanderStel</t>
  </si>
  <si>
    <t>Schoone Gevel</t>
  </si>
  <si>
    <t>KSC-1</t>
  </si>
  <si>
    <t>KSC-2</t>
  </si>
  <si>
    <t>Cabernet Merlot</t>
  </si>
  <si>
    <t>Somerbosch</t>
  </si>
  <si>
    <t>KSO-1</t>
  </si>
  <si>
    <t>Chenin blanc</t>
  </si>
  <si>
    <t>KSO-2</t>
  </si>
  <si>
    <t xml:space="preserve">Shiraz/merlot </t>
  </si>
  <si>
    <t>Steenberg</t>
  </si>
  <si>
    <t>KST-6</t>
  </si>
  <si>
    <t>Stately Cabernet Shiraz</t>
  </si>
  <si>
    <t>KST-2</t>
  </si>
  <si>
    <t>Rattlesnake Sauvignon Blanc</t>
  </si>
  <si>
    <t>KST-3</t>
  </si>
  <si>
    <t>Sphynx Chardonnay</t>
  </si>
  <si>
    <t>Vondeling</t>
  </si>
  <si>
    <t>KVO-4</t>
  </si>
  <si>
    <t>KVO-3</t>
  </si>
  <si>
    <t xml:space="preserve">Babiana </t>
  </si>
  <si>
    <t>KVO-2</t>
  </si>
  <si>
    <t>KVO-5</t>
  </si>
  <si>
    <t>Bowwood Pinotage</t>
  </si>
  <si>
    <t>Warwick</t>
  </si>
  <si>
    <t>KWW-2</t>
  </si>
  <si>
    <t>Blue Lady Cabernet Sauvignon</t>
  </si>
  <si>
    <t>KWW-1</t>
  </si>
  <si>
    <t>White Lady Chardonnay</t>
  </si>
  <si>
    <t>KWW-3</t>
  </si>
  <si>
    <t>Cabernet Franc</t>
  </si>
  <si>
    <t>KWW-4</t>
  </si>
  <si>
    <t>Trilogy</t>
  </si>
  <si>
    <t>Waterford Estate</t>
  </si>
  <si>
    <t>KWF-2</t>
  </si>
  <si>
    <t>Kevin Arnold Shiraz</t>
  </si>
  <si>
    <t>KWF-1</t>
  </si>
  <si>
    <t>Estate Chardonnay</t>
  </si>
  <si>
    <t>KWF-3</t>
  </si>
  <si>
    <t xml:space="preserve">Proefpakketten </t>
  </si>
  <si>
    <t>PP-1</t>
  </si>
  <si>
    <t>Proefpakket 1  Basis Wit</t>
  </si>
  <si>
    <t>PP-5</t>
  </si>
  <si>
    <t>Proefpakket 5 Basis Rood</t>
  </si>
  <si>
    <t>PP-2</t>
  </si>
  <si>
    <t>Proefpakket 2  Premium Wit</t>
  </si>
  <si>
    <t>PP-6</t>
  </si>
  <si>
    <t>Proefpakket 6 Premium Rood</t>
  </si>
  <si>
    <t>PP-3</t>
  </si>
  <si>
    <t>Proefpakket 3 Top Wit</t>
  </si>
  <si>
    <t>PP-7</t>
  </si>
  <si>
    <t>Proefp 7 Best verkocht Rood</t>
  </si>
  <si>
    <t>PP-4</t>
  </si>
  <si>
    <t>Proefpakket 4 Zomerse wijntjes</t>
  </si>
  <si>
    <t>PP-8</t>
  </si>
  <si>
    <t>Proefp 8 Kaapse Topwijn</t>
  </si>
  <si>
    <t>PP-9</t>
  </si>
  <si>
    <t>Proefp 9 Nieuwe wijnen</t>
  </si>
  <si>
    <t>BTW in</t>
  </si>
  <si>
    <t>Totaal</t>
  </si>
  <si>
    <t xml:space="preserve">Bestelbon versturen naar  </t>
  </si>
  <si>
    <t xml:space="preserve">marc@vadowine.be </t>
  </si>
  <si>
    <t xml:space="preserve">Korting (niet op proefpakketten):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</si>
</sst>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i/>
      <sz val="8"/>
      <color theme="1"/>
      <name val="Times New Roman"/>
      <family val="1"/>
    </font>
    <font>
      <b/>
      <i/>
      <sz val="10"/>
      <name val="Segoe UI Black"/>
      <family val="2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Segoe UI Black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Segoe UI Black"/>
      <family val="2"/>
    </font>
    <font>
      <i/>
      <sz val="9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1"/>
      <color theme="0"/>
      <name val="Times New Roman"/>
      <family val="1"/>
    </font>
    <font>
      <i/>
      <sz val="11"/>
      <color theme="0"/>
      <name val="Times New Roman"/>
      <family val="1"/>
    </font>
    <font>
      <i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u/>
      <sz val="10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i/>
      <sz val="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3" fillId="0" borderId="0"/>
  </cellStyleXfs>
  <cellXfs count="41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2" fontId="6" fillId="0" borderId="0" xfId="0" applyNumberFormat="1" applyFont="1"/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5" fillId="0" borderId="0" xfId="0" applyNumberFormat="1" applyFont="1"/>
    <xf numFmtId="0" fontId="7" fillId="0" borderId="0" xfId="0" applyFont="1"/>
    <xf numFmtId="2" fontId="9" fillId="0" borderId="0" xfId="0" applyNumberFormat="1" applyFont="1"/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right"/>
    </xf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0" fillId="2" borderId="2" xfId="0" applyFill="1" applyBorder="1"/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2" fontId="10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wrapText="1"/>
    </xf>
    <xf numFmtId="1" fontId="12" fillId="2" borderId="0" xfId="0" applyNumberFormat="1" applyFont="1" applyFill="1" applyAlignment="1">
      <alignment vertical="center" wrapText="1"/>
    </xf>
    <xf numFmtId="1" fontId="4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2" fontId="14" fillId="2" borderId="9" xfId="2" applyNumberFormat="1" applyFont="1" applyFill="1" applyBorder="1" applyAlignment="1">
      <alignment vertical="center" wrapText="1"/>
    </xf>
    <xf numFmtId="2" fontId="14" fillId="2" borderId="10" xfId="2" applyNumberFormat="1" applyFont="1" applyFill="1" applyBorder="1" applyAlignment="1">
      <alignment vertical="center" wrapText="1"/>
    </xf>
    <xf numFmtId="2" fontId="14" fillId="2" borderId="10" xfId="2" applyNumberFormat="1" applyFont="1" applyFill="1" applyBorder="1" applyAlignment="1">
      <alignment horizontal="center" vertical="center" wrapText="1"/>
    </xf>
    <xf numFmtId="1" fontId="15" fillId="2" borderId="10" xfId="2" applyNumberFormat="1" applyFont="1" applyFill="1" applyBorder="1" applyAlignment="1">
      <alignment horizontal="center" wrapText="1"/>
    </xf>
    <xf numFmtId="1" fontId="16" fillId="2" borderId="10" xfId="2" applyNumberFormat="1" applyFont="1" applyFill="1" applyBorder="1" applyAlignment="1">
      <alignment vertical="center" wrapText="1"/>
    </xf>
    <xf numFmtId="1" fontId="4" fillId="2" borderId="10" xfId="2" applyNumberFormat="1" applyFont="1" applyFill="1" applyBorder="1" applyAlignment="1">
      <alignment vertical="center" wrapText="1"/>
    </xf>
    <xf numFmtId="2" fontId="17" fillId="2" borderId="10" xfId="2" applyNumberFormat="1" applyFont="1" applyFill="1" applyBorder="1" applyAlignment="1">
      <alignment vertical="center" wrapText="1"/>
    </xf>
    <xf numFmtId="2" fontId="9" fillId="2" borderId="10" xfId="0" applyNumberFormat="1" applyFont="1" applyFill="1" applyBorder="1"/>
    <xf numFmtId="2" fontId="6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right"/>
    </xf>
    <xf numFmtId="2" fontId="14" fillId="3" borderId="9" xfId="2" applyNumberFormat="1" applyFont="1" applyFill="1" applyBorder="1" applyAlignment="1">
      <alignment horizontal="center" vertical="center" wrapText="1"/>
    </xf>
    <xf numFmtId="2" fontId="14" fillId="3" borderId="10" xfId="2" applyNumberFormat="1" applyFont="1" applyFill="1" applyBorder="1" applyAlignment="1">
      <alignment horizontal="center" vertical="center" wrapText="1"/>
    </xf>
    <xf numFmtId="1" fontId="19" fillId="3" borderId="10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12" xfId="0" applyFont="1" applyFill="1" applyBorder="1" applyAlignment="1">
      <alignment horizontal="left"/>
    </xf>
    <xf numFmtId="2" fontId="6" fillId="2" borderId="13" xfId="2" applyNumberFormat="1" applyFont="1" applyFill="1" applyBorder="1" applyAlignment="1">
      <alignment horizontal="left"/>
    </xf>
    <xf numFmtId="2" fontId="6" fillId="2" borderId="13" xfId="2" applyNumberFormat="1" applyFont="1" applyFill="1" applyBorder="1" applyAlignment="1">
      <alignment horizontal="right"/>
    </xf>
    <xf numFmtId="1" fontId="6" fillId="0" borderId="13" xfId="2" applyNumberFormat="1" applyFont="1" applyBorder="1" applyAlignment="1">
      <alignment horizontal="center"/>
    </xf>
    <xf numFmtId="2" fontId="5" fillId="2" borderId="14" xfId="2" applyNumberFormat="1" applyFont="1" applyFill="1" applyBorder="1" applyAlignment="1">
      <alignment horizontal="center"/>
    </xf>
    <xf numFmtId="2" fontId="14" fillId="3" borderId="0" xfId="2" applyNumberFormat="1" applyFont="1" applyFill="1" applyAlignment="1">
      <alignment horizontal="center" vertical="center" wrapText="1"/>
    </xf>
    <xf numFmtId="1" fontId="4" fillId="2" borderId="15" xfId="2" applyNumberFormat="1" applyFont="1" applyFill="1" applyBorder="1" applyAlignment="1">
      <alignment horizontal="right" vertical="center"/>
    </xf>
    <xf numFmtId="1" fontId="5" fillId="4" borderId="13" xfId="0" applyNumberFormat="1" applyFont="1" applyFill="1" applyBorder="1"/>
    <xf numFmtId="2" fontId="6" fillId="2" borderId="13" xfId="0" applyNumberFormat="1" applyFont="1" applyFill="1" applyBorder="1"/>
    <xf numFmtId="1" fontId="6" fillId="0" borderId="13" xfId="0" applyNumberFormat="1" applyFont="1" applyBorder="1" applyAlignment="1">
      <alignment horizontal="center" vertical="center"/>
    </xf>
    <xf numFmtId="2" fontId="21" fillId="2" borderId="16" xfId="0" applyNumberFormat="1" applyFont="1" applyFill="1" applyBorder="1" applyAlignment="1">
      <alignment horizontal="right"/>
    </xf>
    <xf numFmtId="0" fontId="5" fillId="5" borderId="17" xfId="0" applyFont="1" applyFill="1" applyBorder="1" applyAlignment="1">
      <alignment horizontal="left"/>
    </xf>
    <xf numFmtId="0" fontId="6" fillId="2" borderId="18" xfId="0" applyFont="1" applyFill="1" applyBorder="1"/>
    <xf numFmtId="2" fontId="6" fillId="2" borderId="18" xfId="2" applyNumberFormat="1" applyFont="1" applyFill="1" applyBorder="1" applyAlignment="1">
      <alignment horizontal="right"/>
    </xf>
    <xf numFmtId="1" fontId="6" fillId="0" borderId="18" xfId="2" applyNumberFormat="1" applyFont="1" applyBorder="1" applyAlignment="1">
      <alignment horizontal="center"/>
    </xf>
    <xf numFmtId="1" fontId="5" fillId="5" borderId="18" xfId="0" applyNumberFormat="1" applyFont="1" applyFill="1" applyBorder="1"/>
    <xf numFmtId="2" fontId="6" fillId="2" borderId="18" xfId="2" applyNumberFormat="1" applyFont="1" applyFill="1" applyBorder="1" applyAlignment="1">
      <alignment horizontal="left"/>
    </xf>
    <xf numFmtId="2" fontId="6" fillId="2" borderId="18" xfId="0" applyNumberFormat="1" applyFont="1" applyFill="1" applyBorder="1"/>
    <xf numFmtId="1" fontId="6" fillId="0" borderId="18" xfId="0" applyNumberFormat="1" applyFont="1" applyBorder="1" applyAlignment="1">
      <alignment horizontal="center" vertical="center"/>
    </xf>
    <xf numFmtId="0" fontId="5" fillId="4" borderId="19" xfId="0" applyFont="1" applyFill="1" applyBorder="1" applyAlignment="1">
      <alignment horizontal="left"/>
    </xf>
    <xf numFmtId="2" fontId="6" fillId="2" borderId="20" xfId="2" applyNumberFormat="1" applyFont="1" applyFill="1" applyBorder="1" applyAlignment="1">
      <alignment horizontal="left"/>
    </xf>
    <xf numFmtId="2" fontId="6" fillId="2" borderId="20" xfId="2" applyNumberFormat="1" applyFont="1" applyFill="1" applyBorder="1" applyAlignment="1">
      <alignment horizontal="right" vertical="center"/>
    </xf>
    <xf numFmtId="1" fontId="6" fillId="0" borderId="20" xfId="2" applyNumberFormat="1" applyFont="1" applyBorder="1" applyAlignment="1">
      <alignment horizontal="center" vertical="center"/>
    </xf>
    <xf numFmtId="1" fontId="4" fillId="2" borderId="21" xfId="2" applyNumberFormat="1" applyFont="1" applyFill="1" applyBorder="1" applyAlignment="1">
      <alignment horizontal="right" vertical="center"/>
    </xf>
    <xf numFmtId="0" fontId="5" fillId="4" borderId="20" xfId="0" applyFont="1" applyFill="1" applyBorder="1"/>
    <xf numFmtId="2" fontId="6" fillId="2" borderId="20" xfId="2" applyNumberFormat="1" applyFont="1" applyFill="1" applyBorder="1" applyAlignment="1">
      <alignment horizontal="left" vertical="center"/>
    </xf>
    <xf numFmtId="2" fontId="6" fillId="2" borderId="20" xfId="0" applyNumberFormat="1" applyFont="1" applyFill="1" applyBorder="1"/>
    <xf numFmtId="1" fontId="6" fillId="0" borderId="20" xfId="0" applyNumberFormat="1" applyFont="1" applyBorder="1" applyAlignment="1">
      <alignment horizontal="center" vertical="center"/>
    </xf>
    <xf numFmtId="2" fontId="6" fillId="2" borderId="24" xfId="0" applyNumberFormat="1" applyFont="1" applyFill="1" applyBorder="1"/>
    <xf numFmtId="1" fontId="23" fillId="0" borderId="25" xfId="2" applyNumberFormat="1" applyFont="1" applyBorder="1" applyAlignment="1">
      <alignment horizontal="center"/>
    </xf>
    <xf numFmtId="2" fontId="5" fillId="2" borderId="25" xfId="2" applyNumberFormat="1" applyFont="1" applyFill="1" applyBorder="1" applyAlignment="1">
      <alignment horizontal="center"/>
    </xf>
    <xf numFmtId="1" fontId="24" fillId="3" borderId="25" xfId="0" applyNumberFormat="1" applyFont="1" applyFill="1" applyBorder="1"/>
    <xf numFmtId="1" fontId="4" fillId="2" borderId="26" xfId="2" applyNumberFormat="1" applyFont="1" applyFill="1" applyBorder="1" applyAlignment="1">
      <alignment horizontal="right" vertical="center"/>
    </xf>
    <xf numFmtId="2" fontId="20" fillId="8" borderId="25" xfId="2" applyNumberFormat="1" applyFont="1" applyFill="1" applyBorder="1" applyAlignment="1">
      <alignment horizontal="left"/>
    </xf>
    <xf numFmtId="2" fontId="23" fillId="2" borderId="25" xfId="2" applyNumberFormat="1" applyFont="1" applyFill="1" applyBorder="1" applyAlignment="1">
      <alignment horizontal="left"/>
    </xf>
    <xf numFmtId="2" fontId="6" fillId="2" borderId="25" xfId="0" applyNumberFormat="1" applyFont="1" applyFill="1" applyBorder="1"/>
    <xf numFmtId="1" fontId="6" fillId="0" borderId="27" xfId="0" applyNumberFormat="1" applyFont="1" applyBorder="1" applyAlignment="1">
      <alignment horizontal="center" vertical="center"/>
    </xf>
    <xf numFmtId="2" fontId="21" fillId="2" borderId="28" xfId="0" applyNumberFormat="1" applyFont="1" applyFill="1" applyBorder="1" applyAlignment="1">
      <alignment horizontal="right"/>
    </xf>
    <xf numFmtId="1" fontId="5" fillId="8" borderId="12" xfId="0" applyNumberFormat="1" applyFont="1" applyFill="1" applyBorder="1" applyAlignment="1">
      <alignment horizontal="left"/>
    </xf>
    <xf numFmtId="0" fontId="6" fillId="2" borderId="13" xfId="0" applyFont="1" applyFill="1" applyBorder="1"/>
    <xf numFmtId="2" fontId="6" fillId="2" borderId="18" xfId="2" applyNumberFormat="1" applyFont="1" applyFill="1" applyBorder="1"/>
    <xf numFmtId="1" fontId="23" fillId="0" borderId="18" xfId="2" applyNumberFormat="1" applyFont="1" applyBorder="1" applyAlignment="1">
      <alignment horizontal="center"/>
    </xf>
    <xf numFmtId="2" fontId="5" fillId="2" borderId="18" xfId="2" applyNumberFormat="1" applyFont="1" applyFill="1" applyBorder="1" applyAlignment="1">
      <alignment horizontal="center"/>
    </xf>
    <xf numFmtId="2" fontId="21" fillId="3" borderId="18" xfId="2" applyNumberFormat="1" applyFont="1" applyFill="1" applyBorder="1" applyAlignment="1">
      <alignment horizontal="right" vertical="center"/>
    </xf>
    <xf numFmtId="1" fontId="4" fillId="2" borderId="29" xfId="2" applyNumberFormat="1" applyFont="1" applyFill="1" applyBorder="1" applyAlignment="1">
      <alignment horizontal="right" vertical="center"/>
    </xf>
    <xf numFmtId="2" fontId="20" fillId="8" borderId="30" xfId="2" applyNumberFormat="1" applyFont="1" applyFill="1" applyBorder="1" applyAlignment="1">
      <alignment horizontal="left"/>
    </xf>
    <xf numFmtId="2" fontId="23" fillId="2" borderId="30" xfId="2" applyNumberFormat="1" applyFont="1" applyFill="1" applyBorder="1" applyAlignment="1">
      <alignment horizontal="left"/>
    </xf>
    <xf numFmtId="2" fontId="6" fillId="2" borderId="30" xfId="0" applyNumberFormat="1" applyFont="1" applyFill="1" applyBorder="1"/>
    <xf numFmtId="1" fontId="6" fillId="0" borderId="31" xfId="0" applyNumberFormat="1" applyFont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left"/>
    </xf>
    <xf numFmtId="0" fontId="6" fillId="2" borderId="20" xfId="0" applyFont="1" applyFill="1" applyBorder="1"/>
    <xf numFmtId="2" fontId="6" fillId="2" borderId="20" xfId="2" applyNumberFormat="1" applyFont="1" applyFill="1" applyBorder="1"/>
    <xf numFmtId="1" fontId="23" fillId="0" borderId="20" xfId="2" applyNumberFormat="1" applyFont="1" applyBorder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21" fillId="3" borderId="20" xfId="2" applyNumberFormat="1" applyFont="1" applyFill="1" applyBorder="1" applyAlignment="1">
      <alignment horizontal="right" vertical="center"/>
    </xf>
    <xf numFmtId="1" fontId="4" fillId="2" borderId="32" xfId="2" applyNumberFormat="1" applyFont="1" applyFill="1" applyBorder="1" applyAlignment="1">
      <alignment horizontal="right" vertical="center"/>
    </xf>
    <xf numFmtId="1" fontId="5" fillId="8" borderId="20" xfId="0" applyNumberFormat="1" applyFont="1" applyFill="1" applyBorder="1" applyAlignment="1">
      <alignment horizontal="left"/>
    </xf>
    <xf numFmtId="2" fontId="23" fillId="2" borderId="20" xfId="2" applyNumberFormat="1" applyFont="1" applyFill="1" applyBorder="1"/>
    <xf numFmtId="1" fontId="23" fillId="0" borderId="33" xfId="2" applyNumberFormat="1" applyFont="1" applyBorder="1" applyAlignment="1">
      <alignment horizontal="center" vertical="center"/>
    </xf>
    <xf numFmtId="2" fontId="21" fillId="2" borderId="34" xfId="0" applyNumberFormat="1" applyFont="1" applyFill="1" applyBorder="1" applyAlignment="1">
      <alignment horizontal="right"/>
    </xf>
    <xf numFmtId="2" fontId="23" fillId="2" borderId="21" xfId="2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center"/>
    </xf>
    <xf numFmtId="2" fontId="5" fillId="2" borderId="13" xfId="2" applyNumberFormat="1" applyFont="1" applyFill="1" applyBorder="1" applyAlignment="1">
      <alignment horizontal="center"/>
    </xf>
    <xf numFmtId="2" fontId="21" fillId="3" borderId="13" xfId="2" applyNumberFormat="1" applyFont="1" applyFill="1" applyBorder="1" applyAlignment="1">
      <alignment horizontal="right" vertical="center"/>
    </xf>
    <xf numFmtId="1" fontId="4" fillId="2" borderId="13" xfId="2" applyNumberFormat="1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left" vertical="center"/>
    </xf>
    <xf numFmtId="2" fontId="23" fillId="2" borderId="13" xfId="0" applyNumberFormat="1" applyFont="1" applyFill="1" applyBorder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0" fontId="5" fillId="8" borderId="35" xfId="0" applyFont="1" applyFill="1" applyBorder="1" applyAlignment="1">
      <alignment horizontal="left" vertical="center"/>
    </xf>
    <xf numFmtId="2" fontId="23" fillId="2" borderId="36" xfId="0" applyNumberFormat="1" applyFont="1" applyFill="1" applyBorder="1" applyAlignment="1">
      <alignment vertical="center"/>
    </xf>
    <xf numFmtId="2" fontId="23" fillId="2" borderId="37" xfId="2" applyNumberFormat="1" applyFont="1" applyFill="1" applyBorder="1" applyAlignment="1">
      <alignment horizontal="right"/>
    </xf>
    <xf numFmtId="1" fontId="6" fillId="0" borderId="32" xfId="0" applyNumberFormat="1" applyFont="1" applyBorder="1" applyAlignment="1">
      <alignment horizontal="center"/>
    </xf>
    <xf numFmtId="2" fontId="5" fillId="2" borderId="38" xfId="2" applyNumberFormat="1" applyFont="1" applyFill="1" applyBorder="1" applyAlignment="1">
      <alignment horizontal="center"/>
    </xf>
    <xf numFmtId="2" fontId="21" fillId="3" borderId="38" xfId="2" applyNumberFormat="1" applyFont="1" applyFill="1" applyBorder="1" applyAlignment="1">
      <alignment horizontal="right" vertical="center"/>
    </xf>
    <xf numFmtId="1" fontId="4" fillId="2" borderId="38" xfId="2" applyNumberFormat="1" applyFont="1" applyFill="1" applyBorder="1" applyAlignment="1">
      <alignment horizontal="right" vertical="center"/>
    </xf>
    <xf numFmtId="2" fontId="23" fillId="2" borderId="20" xfId="0" applyNumberFormat="1" applyFont="1" applyFill="1" applyBorder="1" applyAlignment="1">
      <alignment vertical="center"/>
    </xf>
    <xf numFmtId="1" fontId="6" fillId="0" borderId="33" xfId="0" applyNumberFormat="1" applyFont="1" applyBorder="1" applyAlignment="1">
      <alignment horizontal="center" vertical="center"/>
    </xf>
    <xf numFmtId="2" fontId="6" fillId="2" borderId="15" xfId="0" applyNumberFormat="1" applyFont="1" applyFill="1" applyBorder="1"/>
    <xf numFmtId="1" fontId="9" fillId="0" borderId="13" xfId="0" applyNumberFormat="1" applyFont="1" applyBorder="1" applyAlignment="1">
      <alignment horizontal="center"/>
    </xf>
    <xf numFmtId="1" fontId="5" fillId="8" borderId="13" xfId="0" applyNumberFormat="1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5" fillId="5" borderId="12" xfId="0" applyFont="1" applyFill="1" applyBorder="1" applyAlignment="1">
      <alignment horizontal="left"/>
    </xf>
    <xf numFmtId="2" fontId="23" fillId="2" borderId="18" xfId="2" applyNumberFormat="1" applyFont="1" applyFill="1" applyBorder="1" applyAlignment="1">
      <alignment horizontal="right"/>
    </xf>
    <xf numFmtId="1" fontId="5" fillId="8" borderId="18" xfId="0" applyNumberFormat="1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6" fillId="0" borderId="39" xfId="0" applyNumberFormat="1" applyFont="1" applyBorder="1" applyAlignment="1">
      <alignment horizontal="center" vertical="center"/>
    </xf>
    <xf numFmtId="0" fontId="5" fillId="9" borderId="19" xfId="0" applyFont="1" applyFill="1" applyBorder="1" applyAlignment="1">
      <alignment horizontal="left"/>
    </xf>
    <xf numFmtId="2" fontId="23" fillId="2" borderId="20" xfId="2" applyNumberFormat="1" applyFont="1" applyFill="1" applyBorder="1" applyAlignment="1">
      <alignment horizontal="right"/>
    </xf>
    <xf numFmtId="2" fontId="21" fillId="3" borderId="30" xfId="2" applyNumberFormat="1" applyFont="1" applyFill="1" applyBorder="1" applyAlignment="1">
      <alignment horizontal="right" vertical="center"/>
    </xf>
    <xf numFmtId="1" fontId="4" fillId="2" borderId="30" xfId="2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left"/>
    </xf>
    <xf numFmtId="2" fontId="23" fillId="2" borderId="40" xfId="2" applyNumberFormat="1" applyFont="1" applyFill="1" applyBorder="1"/>
    <xf numFmtId="1" fontId="23" fillId="0" borderId="41" xfId="2" applyNumberFormat="1" applyFont="1" applyBorder="1" applyAlignment="1">
      <alignment horizontal="center"/>
    </xf>
    <xf numFmtId="2" fontId="5" fillId="2" borderId="41" xfId="2" applyNumberFormat="1" applyFont="1" applyFill="1" applyBorder="1" applyAlignment="1">
      <alignment horizontal="center"/>
    </xf>
    <xf numFmtId="2" fontId="21" fillId="3" borderId="41" xfId="2" applyNumberFormat="1" applyFont="1" applyFill="1" applyBorder="1" applyAlignment="1">
      <alignment horizontal="right" vertical="center"/>
    </xf>
    <xf numFmtId="1" fontId="4" fillId="2" borderId="41" xfId="2" applyNumberFormat="1" applyFont="1" applyFill="1" applyBorder="1" applyAlignment="1">
      <alignment horizontal="right" vertical="center"/>
    </xf>
    <xf numFmtId="1" fontId="5" fillId="8" borderId="41" xfId="0" applyNumberFormat="1" applyFont="1" applyFill="1" applyBorder="1"/>
    <xf numFmtId="2" fontId="23" fillId="2" borderId="41" xfId="2" applyNumberFormat="1" applyFont="1" applyFill="1" applyBorder="1" applyAlignment="1">
      <alignment horizontal="left"/>
    </xf>
    <xf numFmtId="2" fontId="6" fillId="2" borderId="41" xfId="0" applyNumberFormat="1" applyFont="1" applyFill="1" applyBorder="1"/>
    <xf numFmtId="1" fontId="6" fillId="0" borderId="42" xfId="0" applyNumberFormat="1" applyFont="1" applyBorder="1" applyAlignment="1">
      <alignment horizontal="center" vertical="center"/>
    </xf>
    <xf numFmtId="2" fontId="21" fillId="2" borderId="23" xfId="0" applyNumberFormat="1" applyFont="1" applyFill="1" applyBorder="1" applyAlignment="1">
      <alignment horizontal="right"/>
    </xf>
    <xf numFmtId="2" fontId="23" fillId="2" borderId="26" xfId="2" applyNumberFormat="1" applyFont="1" applyFill="1" applyBorder="1" applyAlignment="1">
      <alignment horizontal="right"/>
    </xf>
    <xf numFmtId="2" fontId="21" fillId="3" borderId="25" xfId="2" applyNumberFormat="1" applyFont="1" applyFill="1" applyBorder="1" applyAlignment="1">
      <alignment horizontal="right" vertical="center"/>
    </xf>
    <xf numFmtId="1" fontId="4" fillId="2" borderId="25" xfId="2" applyNumberFormat="1" applyFont="1" applyFill="1" applyBorder="1" applyAlignment="1">
      <alignment horizontal="right" vertical="center"/>
    </xf>
    <xf numFmtId="1" fontId="5" fillId="5" borderId="25" xfId="0" applyNumberFormat="1" applyFont="1" applyFill="1" applyBorder="1"/>
    <xf numFmtId="1" fontId="5" fillId="4" borderId="12" xfId="0" applyNumberFormat="1" applyFont="1" applyFill="1" applyBorder="1"/>
    <xf numFmtId="2" fontId="23" fillId="2" borderId="13" xfId="2" applyNumberFormat="1" applyFont="1" applyFill="1" applyBorder="1" applyAlignment="1">
      <alignment horizontal="left"/>
    </xf>
    <xf numFmtId="1" fontId="5" fillId="8" borderId="18" xfId="0" applyNumberFormat="1" applyFont="1" applyFill="1" applyBorder="1"/>
    <xf numFmtId="2" fontId="23" fillId="2" borderId="18" xfId="2" applyNumberFormat="1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2" fontId="23" fillId="2" borderId="20" xfId="2" applyNumberFormat="1" applyFont="1" applyFill="1" applyBorder="1" applyAlignment="1">
      <alignment horizontal="left"/>
    </xf>
    <xf numFmtId="1" fontId="5" fillId="8" borderId="20" xfId="0" applyNumberFormat="1" applyFont="1" applyFill="1" applyBorder="1"/>
    <xf numFmtId="2" fontId="23" fillId="2" borderId="15" xfId="2" applyNumberFormat="1" applyFont="1" applyFill="1" applyBorder="1" applyAlignment="1">
      <alignment horizontal="right"/>
    </xf>
    <xf numFmtId="1" fontId="23" fillId="0" borderId="13" xfId="2" applyNumberFormat="1" applyFont="1" applyBorder="1" applyAlignment="1">
      <alignment horizontal="center"/>
    </xf>
    <xf numFmtId="2" fontId="23" fillId="2" borderId="13" xfId="2" applyNumberFormat="1" applyFont="1" applyFill="1" applyBorder="1"/>
    <xf numFmtId="0" fontId="0" fillId="2" borderId="43" xfId="0" applyFill="1" applyBorder="1"/>
    <xf numFmtId="0" fontId="0" fillId="2" borderId="30" xfId="0" applyFill="1" applyBorder="1"/>
    <xf numFmtId="2" fontId="0" fillId="2" borderId="44" xfId="0" applyNumberFormat="1" applyFill="1" applyBorder="1"/>
    <xf numFmtId="1" fontId="23" fillId="0" borderId="44" xfId="2" applyNumberFormat="1" applyFont="1" applyBorder="1" applyAlignment="1">
      <alignment horizontal="center"/>
    </xf>
    <xf numFmtId="2" fontId="5" fillId="2" borderId="30" xfId="2" applyNumberFormat="1" applyFont="1" applyFill="1" applyBorder="1" applyAlignment="1">
      <alignment horizontal="center"/>
    </xf>
    <xf numFmtId="0" fontId="5" fillId="8" borderId="44" xfId="0" applyFont="1" applyFill="1" applyBorder="1" applyAlignment="1">
      <alignment horizontal="left"/>
    </xf>
    <xf numFmtId="2" fontId="23" fillId="2" borderId="44" xfId="2" applyNumberFormat="1" applyFont="1" applyFill="1" applyBorder="1"/>
    <xf numFmtId="2" fontId="23" fillId="2" borderId="44" xfId="2" applyNumberFormat="1" applyFont="1" applyFill="1" applyBorder="1" applyAlignment="1">
      <alignment horizontal="right"/>
    </xf>
    <xf numFmtId="1" fontId="23" fillId="0" borderId="45" xfId="2" applyNumberFormat="1" applyFont="1" applyBorder="1" applyAlignment="1">
      <alignment horizontal="center" vertical="center"/>
    </xf>
    <xf numFmtId="2" fontId="21" fillId="2" borderId="46" xfId="0" applyNumberFormat="1" applyFont="1" applyFill="1" applyBorder="1" applyAlignment="1">
      <alignment horizontal="right"/>
    </xf>
    <xf numFmtId="2" fontId="0" fillId="2" borderId="25" xfId="0" applyNumberFormat="1" applyFill="1" applyBorder="1"/>
    <xf numFmtId="0" fontId="5" fillId="4" borderId="25" xfId="0" applyFont="1" applyFill="1" applyBorder="1" applyAlignment="1">
      <alignment horizontal="left"/>
    </xf>
    <xf numFmtId="2" fontId="23" fillId="2" borderId="25" xfId="2" applyNumberFormat="1" applyFont="1" applyFill="1" applyBorder="1"/>
    <xf numFmtId="2" fontId="23" fillId="2" borderId="25" xfId="2" applyNumberFormat="1" applyFont="1" applyFill="1" applyBorder="1" applyAlignment="1">
      <alignment horizontal="right"/>
    </xf>
    <xf numFmtId="1" fontId="23" fillId="0" borderId="27" xfId="2" applyNumberFormat="1" applyFont="1" applyBorder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2" fontId="0" fillId="2" borderId="20" xfId="0" applyNumberFormat="1" applyFill="1" applyBorder="1"/>
    <xf numFmtId="0" fontId="5" fillId="8" borderId="20" xfId="0" applyFont="1" applyFill="1" applyBorder="1" applyAlignment="1">
      <alignment horizontal="left"/>
    </xf>
    <xf numFmtId="0" fontId="5" fillId="4" borderId="18" xfId="0" applyFont="1" applyFill="1" applyBorder="1"/>
    <xf numFmtId="2" fontId="23" fillId="2" borderId="18" xfId="2" applyNumberFormat="1" applyFont="1" applyFill="1" applyBorder="1"/>
    <xf numFmtId="0" fontId="5" fillId="8" borderId="17" xfId="0" applyFont="1" applyFill="1" applyBorder="1" applyAlignment="1">
      <alignment horizontal="left"/>
    </xf>
    <xf numFmtId="0" fontId="5" fillId="8" borderId="48" xfId="0" applyFont="1" applyFill="1" applyBorder="1" applyAlignment="1">
      <alignment horizontal="left"/>
    </xf>
    <xf numFmtId="1" fontId="5" fillId="8" borderId="44" xfId="0" applyNumberFormat="1" applyFont="1" applyFill="1" applyBorder="1"/>
    <xf numFmtId="2" fontId="6" fillId="2" borderId="44" xfId="0" applyNumberFormat="1" applyFont="1" applyFill="1" applyBorder="1"/>
    <xf numFmtId="1" fontId="6" fillId="0" borderId="45" xfId="0" applyNumberFormat="1" applyFont="1" applyBorder="1" applyAlignment="1">
      <alignment horizontal="center" vertical="center"/>
    </xf>
    <xf numFmtId="1" fontId="5" fillId="8" borderId="25" xfId="0" applyNumberFormat="1" applyFont="1" applyFill="1" applyBorder="1"/>
    <xf numFmtId="1" fontId="6" fillId="0" borderId="25" xfId="0" applyNumberFormat="1" applyFont="1" applyBorder="1" applyAlignment="1">
      <alignment horizontal="center" vertical="center"/>
    </xf>
    <xf numFmtId="1" fontId="4" fillId="2" borderId="18" xfId="2" applyNumberFormat="1" applyFont="1" applyFill="1" applyBorder="1" applyAlignment="1">
      <alignment horizontal="right" vertical="center"/>
    </xf>
    <xf numFmtId="2" fontId="21" fillId="2" borderId="49" xfId="0" applyNumberFormat="1" applyFont="1" applyFill="1" applyBorder="1" applyAlignment="1">
      <alignment horizontal="right"/>
    </xf>
    <xf numFmtId="0" fontId="5" fillId="4" borderId="19" xfId="0" applyFont="1" applyFill="1" applyBorder="1"/>
    <xf numFmtId="1" fontId="4" fillId="2" borderId="20" xfId="2" applyNumberFormat="1" applyFont="1" applyFill="1" applyBorder="1" applyAlignment="1">
      <alignment horizontal="right" vertical="center"/>
    </xf>
    <xf numFmtId="2" fontId="21" fillId="2" borderId="50" xfId="0" applyNumberFormat="1" applyFont="1" applyFill="1" applyBorder="1" applyAlignment="1">
      <alignment horizontal="right"/>
    </xf>
    <xf numFmtId="2" fontId="23" fillId="0" borderId="13" xfId="2" applyNumberFormat="1" applyFont="1" applyBorder="1" applyAlignment="1">
      <alignment horizontal="right"/>
    </xf>
    <xf numFmtId="0" fontId="5" fillId="8" borderId="13" xfId="0" applyFont="1" applyFill="1" applyBorder="1" applyAlignment="1">
      <alignment horizontal="left"/>
    </xf>
    <xf numFmtId="2" fontId="6" fillId="0" borderId="13" xfId="0" applyNumberFormat="1" applyFont="1" applyBorder="1" applyAlignment="1">
      <alignment horizontal="center" vertical="center"/>
    </xf>
    <xf numFmtId="0" fontId="5" fillId="8" borderId="43" xfId="0" applyFont="1" applyFill="1" applyBorder="1" applyAlignment="1">
      <alignment horizontal="left"/>
    </xf>
    <xf numFmtId="2" fontId="23" fillId="2" borderId="30" xfId="2" applyNumberFormat="1" applyFont="1" applyFill="1" applyBorder="1"/>
    <xf numFmtId="2" fontId="23" fillId="0" borderId="44" xfId="2" applyNumberFormat="1" applyFont="1" applyBorder="1" applyAlignment="1">
      <alignment horizontal="right"/>
    </xf>
    <xf numFmtId="2" fontId="5" fillId="2" borderId="44" xfId="2" applyNumberFormat="1" applyFont="1" applyFill="1" applyBorder="1" applyAlignment="1">
      <alignment horizontal="center"/>
    </xf>
    <xf numFmtId="2" fontId="21" fillId="3" borderId="44" xfId="2" applyNumberFormat="1" applyFont="1" applyFill="1" applyBorder="1" applyAlignment="1">
      <alignment horizontal="right" vertical="center"/>
    </xf>
    <xf numFmtId="1" fontId="4" fillId="2" borderId="44" xfId="2" applyNumberFormat="1" applyFont="1" applyFill="1" applyBorder="1" applyAlignment="1">
      <alignment horizontal="right" vertical="center"/>
    </xf>
    <xf numFmtId="2" fontId="6" fillId="0" borderId="44" xfId="0" applyNumberFormat="1" applyFont="1" applyBorder="1" applyAlignment="1">
      <alignment horizontal="center" vertical="center"/>
    </xf>
    <xf numFmtId="2" fontId="21" fillId="2" borderId="51" xfId="0" applyNumberFormat="1" applyFont="1" applyFill="1" applyBorder="1" applyAlignment="1">
      <alignment horizontal="right"/>
    </xf>
    <xf numFmtId="2" fontId="23" fillId="2" borderId="26" xfId="2" applyNumberFormat="1" applyFont="1" applyFill="1" applyBorder="1"/>
    <xf numFmtId="1" fontId="5" fillId="8" borderId="25" xfId="0" applyNumberFormat="1" applyFont="1" applyFill="1" applyBorder="1" applyAlignment="1">
      <alignment horizontal="left"/>
    </xf>
    <xf numFmtId="0" fontId="6" fillId="2" borderId="25" xfId="0" applyFont="1" applyFill="1" applyBorder="1"/>
    <xf numFmtId="0" fontId="5" fillId="8" borderId="12" xfId="0" applyFont="1" applyFill="1" applyBorder="1" applyAlignment="1">
      <alignment horizontal="left"/>
    </xf>
    <xf numFmtId="2" fontId="23" fillId="2" borderId="18" xfId="2" applyNumberFormat="1" applyFont="1" applyFill="1" applyBorder="1" applyAlignment="1">
      <alignment vertical="center"/>
    </xf>
    <xf numFmtId="1" fontId="5" fillId="4" borderId="18" xfId="0" applyNumberFormat="1" applyFont="1" applyFill="1" applyBorder="1"/>
    <xf numFmtId="1" fontId="23" fillId="0" borderId="18" xfId="2" applyNumberFormat="1" applyFont="1" applyBorder="1" applyAlignment="1">
      <alignment horizontal="center" vertical="center"/>
    </xf>
    <xf numFmtId="1" fontId="5" fillId="5" borderId="48" xfId="0" applyNumberFormat="1" applyFont="1" applyFill="1" applyBorder="1"/>
    <xf numFmtId="2" fontId="23" fillId="2" borderId="44" xfId="2" applyNumberFormat="1" applyFont="1" applyFill="1" applyBorder="1" applyAlignment="1">
      <alignment horizontal="left"/>
    </xf>
    <xf numFmtId="1" fontId="5" fillId="4" borderId="44" xfId="0" applyNumberFormat="1" applyFont="1" applyFill="1" applyBorder="1"/>
    <xf numFmtId="2" fontId="23" fillId="2" borderId="44" xfId="2" applyNumberFormat="1" applyFont="1" applyFill="1" applyBorder="1" applyAlignment="1">
      <alignment vertical="center"/>
    </xf>
    <xf numFmtId="1" fontId="23" fillId="0" borderId="44" xfId="2" applyNumberFormat="1" applyFont="1" applyBorder="1" applyAlignment="1">
      <alignment horizontal="center" vertical="center"/>
    </xf>
    <xf numFmtId="2" fontId="23" fillId="0" borderId="25" xfId="2" applyNumberFormat="1" applyFont="1" applyBorder="1" applyAlignment="1">
      <alignment horizontal="right"/>
    </xf>
    <xf numFmtId="2" fontId="23" fillId="2" borderId="25" xfId="0" applyNumberFormat="1" applyFont="1" applyFill="1" applyBorder="1" applyAlignment="1">
      <alignment horizontal="left" vertical="center"/>
    </xf>
    <xf numFmtId="2" fontId="23" fillId="2" borderId="25" xfId="2" applyNumberFormat="1" applyFont="1" applyFill="1" applyBorder="1" applyAlignment="1">
      <alignment vertical="center"/>
    </xf>
    <xf numFmtId="2" fontId="6" fillId="0" borderId="25" xfId="0" applyNumberFormat="1" applyFont="1" applyBorder="1" applyAlignment="1">
      <alignment horizontal="center" vertical="center"/>
    </xf>
    <xf numFmtId="1" fontId="5" fillId="4" borderId="19" xfId="0" applyNumberFormat="1" applyFont="1" applyFill="1" applyBorder="1"/>
    <xf numFmtId="2" fontId="23" fillId="0" borderId="20" xfId="2" applyNumberFormat="1" applyFont="1" applyBorder="1" applyAlignment="1">
      <alignment horizontal="right"/>
    </xf>
    <xf numFmtId="2" fontId="23" fillId="2" borderId="20" xfId="0" applyNumberFormat="1" applyFont="1" applyFill="1" applyBorder="1" applyAlignment="1">
      <alignment horizontal="left" vertical="center"/>
    </xf>
    <xf numFmtId="2" fontId="23" fillId="2" borderId="20" xfId="2" applyNumberFormat="1" applyFont="1" applyFill="1" applyBorder="1" applyAlignment="1">
      <alignment vertical="center"/>
    </xf>
    <xf numFmtId="2" fontId="6" fillId="0" borderId="20" xfId="0" applyNumberFormat="1" applyFont="1" applyBorder="1" applyAlignment="1">
      <alignment horizontal="center" vertical="center"/>
    </xf>
    <xf numFmtId="1" fontId="5" fillId="0" borderId="0" xfId="0" applyNumberFormat="1" applyFont="1"/>
    <xf numFmtId="2" fontId="23" fillId="0" borderId="0" xfId="0" applyNumberFormat="1" applyFont="1" applyAlignment="1">
      <alignment vertical="center"/>
    </xf>
    <xf numFmtId="2" fontId="23" fillId="0" borderId="0" xfId="2" applyNumberFormat="1" applyFont="1" applyAlignment="1">
      <alignment horizontal="right"/>
    </xf>
    <xf numFmtId="2" fontId="5" fillId="0" borderId="0" xfId="2" applyNumberFormat="1" applyFont="1" applyAlignment="1">
      <alignment horizontal="center"/>
    </xf>
    <xf numFmtId="2" fontId="21" fillId="0" borderId="0" xfId="2" applyNumberFormat="1" applyFont="1" applyAlignment="1">
      <alignment horizontal="right" vertical="center"/>
    </xf>
    <xf numFmtId="1" fontId="4" fillId="0" borderId="0" xfId="2" applyNumberFormat="1" applyFont="1" applyAlignment="1">
      <alignment horizontal="right" vertical="center"/>
    </xf>
    <xf numFmtId="2" fontId="23" fillId="0" borderId="0" xfId="0" applyNumberFormat="1" applyFont="1" applyAlignment="1">
      <alignment horizontal="left" vertical="center"/>
    </xf>
    <xf numFmtId="2" fontId="23" fillId="0" borderId="0" xfId="2" applyNumberFormat="1" applyFont="1" applyAlignment="1">
      <alignment vertical="center"/>
    </xf>
    <xf numFmtId="2" fontId="21" fillId="0" borderId="0" xfId="0" applyNumberFormat="1" applyFont="1" applyAlignment="1">
      <alignment horizontal="right"/>
    </xf>
    <xf numFmtId="2" fontId="21" fillId="3" borderId="52" xfId="2" applyNumberFormat="1" applyFont="1" applyFill="1" applyBorder="1" applyAlignment="1">
      <alignment horizontal="right" vertical="center"/>
    </xf>
    <xf numFmtId="1" fontId="4" fillId="2" borderId="52" xfId="2" applyNumberFormat="1" applyFont="1" applyFill="1" applyBorder="1" applyAlignment="1">
      <alignment horizontal="right" vertical="center"/>
    </xf>
    <xf numFmtId="0" fontId="5" fillId="8" borderId="25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2" fontId="23" fillId="2" borderId="38" xfId="2" applyNumberFormat="1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2" fontId="23" fillId="2" borderId="13" xfId="2" applyNumberFormat="1" applyFont="1" applyFill="1" applyBorder="1" applyAlignment="1">
      <alignment horizontal="right"/>
    </xf>
    <xf numFmtId="1" fontId="23" fillId="0" borderId="14" xfId="2" applyNumberFormat="1" applyFont="1" applyBorder="1" applyAlignment="1">
      <alignment horizontal="center" vertical="center"/>
    </xf>
    <xf numFmtId="0" fontId="5" fillId="8" borderId="35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2" fontId="20" fillId="4" borderId="43" xfId="2" applyNumberFormat="1" applyFont="1" applyFill="1" applyBorder="1"/>
    <xf numFmtId="1" fontId="6" fillId="0" borderId="4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2" fontId="23" fillId="2" borderId="25" xfId="0" applyNumberFormat="1" applyFont="1" applyFill="1" applyBorder="1" applyAlignment="1">
      <alignment vertical="center"/>
    </xf>
    <xf numFmtId="2" fontId="6" fillId="2" borderId="25" xfId="0" applyNumberFormat="1" applyFont="1" applyFill="1" applyBorder="1" applyAlignment="1">
      <alignment vertical="center"/>
    </xf>
    <xf numFmtId="1" fontId="6" fillId="8" borderId="35" xfId="0" applyNumberFormat="1" applyFont="1" applyFill="1" applyBorder="1"/>
    <xf numFmtId="2" fontId="23" fillId="2" borderId="38" xfId="0" applyNumberFormat="1" applyFont="1" applyFill="1" applyBorder="1" applyAlignment="1">
      <alignment horizontal="left" vertical="center"/>
    </xf>
    <xf numFmtId="2" fontId="6" fillId="2" borderId="20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/>
    <xf numFmtId="2" fontId="6" fillId="2" borderId="20" xfId="0" applyNumberFormat="1" applyFont="1" applyFill="1" applyBorder="1" applyAlignment="1">
      <alignment vertical="center"/>
    </xf>
    <xf numFmtId="2" fontId="23" fillId="2" borderId="15" xfId="2" applyNumberFormat="1" applyFont="1" applyFill="1" applyBorder="1"/>
    <xf numFmtId="1" fontId="5" fillId="8" borderId="13" xfId="0" applyNumberFormat="1" applyFont="1" applyFill="1" applyBorder="1"/>
    <xf numFmtId="0" fontId="5" fillId="4" borderId="12" xfId="0" applyFont="1" applyFill="1" applyBorder="1" applyAlignment="1">
      <alignment vertical="center"/>
    </xf>
    <xf numFmtId="0" fontId="23" fillId="2" borderId="13" xfId="3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horizontal="center" vertical="center"/>
    </xf>
    <xf numFmtId="0" fontId="23" fillId="2" borderId="18" xfId="3" applyFont="1" applyFill="1" applyBorder="1" applyAlignment="1">
      <alignment vertical="center"/>
    </xf>
    <xf numFmtId="2" fontId="6" fillId="2" borderId="18" xfId="0" applyNumberFormat="1" applyFont="1" applyFill="1" applyBorder="1" applyAlignment="1">
      <alignment vertical="center"/>
    </xf>
    <xf numFmtId="2" fontId="27" fillId="2" borderId="48" xfId="2" applyNumberFormat="1" applyFont="1" applyFill="1" applyBorder="1" applyAlignment="1">
      <alignment horizontal="center"/>
    </xf>
    <xf numFmtId="2" fontId="27" fillId="2" borderId="44" xfId="2" applyNumberFormat="1" applyFont="1" applyFill="1" applyBorder="1" applyAlignment="1">
      <alignment horizontal="center"/>
    </xf>
    <xf numFmtId="0" fontId="23" fillId="2" borderId="44" xfId="3" applyFont="1" applyFill="1" applyBorder="1" applyAlignment="1">
      <alignment vertical="center"/>
    </xf>
    <xf numFmtId="2" fontId="6" fillId="2" borderId="44" xfId="0" applyNumberFormat="1" applyFont="1" applyFill="1" applyBorder="1" applyAlignment="1">
      <alignment vertical="center"/>
    </xf>
    <xf numFmtId="1" fontId="5" fillId="2" borderId="25" xfId="0" applyNumberFormat="1" applyFont="1" applyFill="1" applyBorder="1"/>
    <xf numFmtId="2" fontId="20" fillId="4" borderId="12" xfId="2" applyNumberFormat="1" applyFont="1" applyFill="1" applyBorder="1" applyAlignment="1">
      <alignment horizontal="center"/>
    </xf>
    <xf numFmtId="2" fontId="20" fillId="4" borderId="19" xfId="2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left"/>
    </xf>
    <xf numFmtId="1" fontId="6" fillId="0" borderId="18" xfId="0" applyNumberFormat="1" applyFont="1" applyBorder="1" applyAlignment="1">
      <alignment horizontal="center"/>
    </xf>
    <xf numFmtId="0" fontId="5" fillId="4" borderId="48" xfId="0" applyFont="1" applyFill="1" applyBorder="1" applyAlignment="1">
      <alignment horizontal="left"/>
    </xf>
    <xf numFmtId="1" fontId="5" fillId="2" borderId="44" xfId="0" applyNumberFormat="1" applyFont="1" applyFill="1" applyBorder="1"/>
    <xf numFmtId="0" fontId="9" fillId="2" borderId="44" xfId="0" applyFont="1" applyFill="1" applyBorder="1"/>
    <xf numFmtId="2" fontId="9" fillId="2" borderId="44" xfId="0" applyNumberFormat="1" applyFont="1" applyFill="1" applyBorder="1"/>
    <xf numFmtId="1" fontId="5" fillId="4" borderId="17" xfId="0" applyNumberFormat="1" applyFont="1" applyFill="1" applyBorder="1"/>
    <xf numFmtId="2" fontId="6" fillId="2" borderId="15" xfId="0" applyNumberFormat="1" applyFont="1" applyFill="1" applyBorder="1" applyAlignment="1">
      <alignment horizontal="right"/>
    </xf>
    <xf numFmtId="2" fontId="6" fillId="2" borderId="18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horizontal="left"/>
    </xf>
    <xf numFmtId="2" fontId="6" fillId="2" borderId="20" xfId="0" applyNumberFormat="1" applyFont="1" applyFill="1" applyBorder="1" applyAlignment="1">
      <alignment horizontal="right"/>
    </xf>
    <xf numFmtId="2" fontId="23" fillId="2" borderId="15" xfId="2" applyNumberFormat="1" applyFont="1" applyFill="1" applyBorder="1" applyAlignment="1">
      <alignment vertical="center"/>
    </xf>
    <xf numFmtId="0" fontId="5" fillId="2" borderId="43" xfId="0" applyFont="1" applyFill="1" applyBorder="1" applyAlignment="1">
      <alignment horizontal="left"/>
    </xf>
    <xf numFmtId="1" fontId="5" fillId="4" borderId="25" xfId="0" applyNumberFormat="1" applyFont="1" applyFill="1" applyBorder="1"/>
    <xf numFmtId="0" fontId="5" fillId="2" borderId="35" xfId="0" applyFont="1" applyFill="1" applyBorder="1" applyAlignment="1">
      <alignment horizontal="left"/>
    </xf>
    <xf numFmtId="2" fontId="27" fillId="2" borderId="38" xfId="2" applyNumberFormat="1" applyFont="1" applyFill="1" applyBorder="1" applyAlignment="1">
      <alignment horizontal="left"/>
    </xf>
    <xf numFmtId="0" fontId="5" fillId="4" borderId="43" xfId="0" applyFont="1" applyFill="1" applyBorder="1" applyAlignment="1">
      <alignment horizontal="left"/>
    </xf>
    <xf numFmtId="0" fontId="5" fillId="2" borderId="25" xfId="0" applyFont="1" applyFill="1" applyBorder="1"/>
    <xf numFmtId="0" fontId="0" fillId="2" borderId="25" xfId="0" applyFill="1" applyBorder="1"/>
    <xf numFmtId="1" fontId="30" fillId="0" borderId="27" xfId="0" applyNumberFormat="1" applyFont="1" applyBorder="1" applyAlignment="1">
      <alignment horizontal="center" vertical="center"/>
    </xf>
    <xf numFmtId="1" fontId="5" fillId="4" borderId="48" xfId="0" applyNumberFormat="1" applyFont="1" applyFill="1" applyBorder="1"/>
    <xf numFmtId="0" fontId="5" fillId="8" borderId="25" xfId="0" applyFont="1" applyFill="1" applyBorder="1"/>
    <xf numFmtId="2" fontId="23" fillId="2" borderId="14" xfId="2" applyNumberFormat="1" applyFont="1" applyFill="1" applyBorder="1" applyAlignment="1">
      <alignment horizontal="left"/>
    </xf>
    <xf numFmtId="0" fontId="0" fillId="2" borderId="48" xfId="0" applyFill="1" applyBorder="1"/>
    <xf numFmtId="0" fontId="0" fillId="2" borderId="45" xfId="0" applyFill="1" applyBorder="1"/>
    <xf numFmtId="1" fontId="6" fillId="0" borderId="44" xfId="0" applyNumberFormat="1" applyFont="1" applyBorder="1" applyAlignment="1">
      <alignment horizontal="center" vertical="center"/>
    </xf>
    <xf numFmtId="0" fontId="5" fillId="8" borderId="25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2" fontId="6" fillId="2" borderId="20" xfId="0" applyNumberFormat="1" applyFont="1" applyFill="1" applyBorder="1" applyAlignment="1">
      <alignment horizontal="right" vertical="center"/>
    </xf>
    <xf numFmtId="0" fontId="5" fillId="8" borderId="20" xfId="0" applyFont="1" applyFill="1" applyBorder="1" applyAlignment="1">
      <alignment vertical="center"/>
    </xf>
    <xf numFmtId="1" fontId="23" fillId="0" borderId="20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1" fontId="23" fillId="0" borderId="0" xfId="2" applyNumberFormat="1" applyFont="1" applyAlignment="1">
      <alignment horizontal="center" vertical="center"/>
    </xf>
    <xf numFmtId="2" fontId="6" fillId="2" borderId="0" xfId="0" applyNumberFormat="1" applyFont="1" applyFill="1" applyAlignment="1">
      <alignment horizontal="right" vertical="center"/>
    </xf>
    <xf numFmtId="1" fontId="6" fillId="2" borderId="0" xfId="0" applyNumberFormat="1" applyFont="1" applyFill="1" applyAlignment="1">
      <alignment horizontal="center"/>
    </xf>
    <xf numFmtId="2" fontId="5" fillId="2" borderId="0" xfId="2" applyNumberFormat="1" applyFont="1" applyFill="1" applyAlignment="1">
      <alignment horizontal="center"/>
    </xf>
    <xf numFmtId="2" fontId="21" fillId="2" borderId="0" xfId="2" applyNumberFormat="1" applyFont="1" applyFill="1" applyAlignment="1">
      <alignment horizontal="right" vertical="center"/>
    </xf>
    <xf numFmtId="1" fontId="4" fillId="2" borderId="0" xfId="2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2" fontId="23" fillId="2" borderId="0" xfId="0" applyNumberFormat="1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1" fontId="23" fillId="2" borderId="0" xfId="2" applyNumberFormat="1" applyFont="1" applyFill="1" applyAlignment="1">
      <alignment horizontal="center" vertical="center"/>
    </xf>
    <xf numFmtId="2" fontId="21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" fontId="6" fillId="2" borderId="47" xfId="0" applyNumberFormat="1" applyFont="1" applyFill="1" applyBorder="1" applyAlignment="1">
      <alignment horizontal="left"/>
    </xf>
    <xf numFmtId="1" fontId="6" fillId="2" borderId="25" xfId="0" applyNumberFormat="1" applyFont="1" applyFill="1" applyBorder="1" applyAlignment="1">
      <alignment horizontal="left"/>
    </xf>
    <xf numFmtId="2" fontId="6" fillId="2" borderId="25" xfId="0" applyNumberFormat="1" applyFont="1" applyFill="1" applyBorder="1" applyAlignment="1">
      <alignment horizontal="right" vertical="center"/>
    </xf>
    <xf numFmtId="2" fontId="6" fillId="3" borderId="25" xfId="2" applyNumberFormat="1" applyFont="1" applyFill="1" applyBorder="1" applyAlignment="1">
      <alignment horizontal="right" vertical="center"/>
    </xf>
    <xf numFmtId="1" fontId="31" fillId="2" borderId="25" xfId="2" applyNumberFormat="1" applyFont="1" applyFill="1" applyBorder="1" applyAlignment="1">
      <alignment horizontal="right" vertical="center"/>
    </xf>
    <xf numFmtId="0" fontId="6" fillId="2" borderId="25" xfId="0" applyFont="1" applyFill="1" applyBorder="1" applyAlignment="1">
      <alignment vertical="center"/>
    </xf>
    <xf numFmtId="1" fontId="23" fillId="0" borderId="25" xfId="2" applyNumberFormat="1" applyFont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>
      <alignment horizontal="left"/>
    </xf>
    <xf numFmtId="2" fontId="6" fillId="2" borderId="18" xfId="0" applyNumberFormat="1" applyFont="1" applyFill="1" applyBorder="1" applyAlignment="1">
      <alignment horizontal="right" vertical="center"/>
    </xf>
    <xf numFmtId="2" fontId="6" fillId="3" borderId="18" xfId="2" applyNumberFormat="1" applyFont="1" applyFill="1" applyBorder="1" applyAlignment="1">
      <alignment horizontal="right" vertical="center"/>
    </xf>
    <xf numFmtId="1" fontId="31" fillId="2" borderId="18" xfId="2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2" fontId="23" fillId="2" borderId="18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2" fontId="21" fillId="2" borderId="18" xfId="0" applyNumberFormat="1" applyFont="1" applyFill="1" applyBorder="1" applyAlignment="1">
      <alignment horizontal="right"/>
    </xf>
    <xf numFmtId="0" fontId="0" fillId="0" borderId="20" xfId="0" applyBorder="1"/>
    <xf numFmtId="2" fontId="6" fillId="3" borderId="20" xfId="2" applyNumberFormat="1" applyFont="1" applyFill="1" applyBorder="1" applyAlignment="1">
      <alignment horizontal="right" vertical="center"/>
    </xf>
    <xf numFmtId="1" fontId="31" fillId="2" borderId="20" xfId="2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0" xfId="0" applyFont="1"/>
    <xf numFmtId="2" fontId="34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36" fillId="0" borderId="0" xfId="0" applyFont="1"/>
    <xf numFmtId="2" fontId="1" fillId="0" borderId="0" xfId="0" applyNumberFormat="1" applyFont="1"/>
    <xf numFmtId="0" fontId="37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6" fillId="3" borderId="10" xfId="0" applyNumberFormat="1" applyFont="1" applyFill="1" applyBorder="1" applyAlignment="1">
      <alignment vertical="center"/>
    </xf>
    <xf numFmtId="2" fontId="6" fillId="3" borderId="11" xfId="0" applyNumberFormat="1" applyFont="1" applyFill="1" applyBorder="1" applyAlignment="1">
      <alignment vertical="center"/>
    </xf>
    <xf numFmtId="2" fontId="0" fillId="0" borderId="0" xfId="0" applyNumberFormat="1"/>
    <xf numFmtId="0" fontId="0" fillId="0" borderId="0" xfId="0" applyAlignment="1">
      <alignment horizontal="center"/>
    </xf>
    <xf numFmtId="1" fontId="43" fillId="0" borderId="0" xfId="0" applyNumberFormat="1" applyFont="1" applyAlignment="1">
      <alignment horizontal="center"/>
    </xf>
    <xf numFmtId="1" fontId="24" fillId="0" borderId="0" xfId="0" applyNumberFormat="1" applyFont="1"/>
    <xf numFmtId="1" fontId="4" fillId="0" borderId="0" xfId="0" applyNumberFormat="1" applyFont="1"/>
    <xf numFmtId="0" fontId="5" fillId="0" borderId="0" xfId="0" applyFont="1"/>
    <xf numFmtId="0" fontId="30" fillId="0" borderId="0" xfId="0" applyFont="1" applyAlignment="1">
      <alignment horizontal="center" vertical="center"/>
    </xf>
    <xf numFmtId="2" fontId="38" fillId="9" borderId="3" xfId="2" applyNumberFormat="1" applyFont="1" applyFill="1" applyBorder="1" applyAlignment="1">
      <alignment horizontal="right"/>
    </xf>
    <xf numFmtId="2" fontId="38" fillId="9" borderId="4" xfId="2" applyNumberFormat="1" applyFont="1" applyFill="1" applyBorder="1" applyAlignment="1">
      <alignment horizontal="right"/>
    </xf>
    <xf numFmtId="164" fontId="39" fillId="9" borderId="4" xfId="2" applyNumberFormat="1" applyFont="1" applyFill="1" applyBorder="1" applyAlignment="1">
      <alignment horizontal="left"/>
    </xf>
    <xf numFmtId="164" fontId="39" fillId="9" borderId="5" xfId="2" applyNumberFormat="1" applyFont="1" applyFill="1" applyBorder="1" applyAlignment="1">
      <alignment horizontal="left"/>
    </xf>
    <xf numFmtId="2" fontId="6" fillId="3" borderId="9" xfId="0" applyNumberFormat="1" applyFont="1" applyFill="1" applyBorder="1" applyAlignment="1">
      <alignment horizontal="right" vertical="center"/>
    </xf>
    <xf numFmtId="2" fontId="6" fillId="3" borderId="1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22" fillId="7" borderId="22" xfId="2" applyNumberFormat="1" applyFont="1" applyFill="1" applyBorder="1" applyAlignment="1">
      <alignment horizontal="left"/>
    </xf>
    <xf numFmtId="2" fontId="22" fillId="7" borderId="23" xfId="2" applyNumberFormat="1" applyFont="1" applyFill="1" applyBorder="1" applyAlignment="1">
      <alignment horizontal="left"/>
    </xf>
    <xf numFmtId="2" fontId="22" fillId="7" borderId="35" xfId="2" applyNumberFormat="1" applyFont="1" applyFill="1" applyBorder="1" applyAlignment="1">
      <alignment horizontal="left"/>
    </xf>
    <xf numFmtId="2" fontId="22" fillId="7" borderId="34" xfId="2" applyNumberFormat="1" applyFont="1" applyFill="1" applyBorder="1" applyAlignment="1">
      <alignment horizontal="left"/>
    </xf>
    <xf numFmtId="1" fontId="25" fillId="7" borderId="47" xfId="0" applyNumberFormat="1" applyFont="1" applyFill="1" applyBorder="1" applyAlignment="1">
      <alignment horizontal="left"/>
    </xf>
    <xf numFmtId="1" fontId="25" fillId="7" borderId="25" xfId="0" applyNumberFormat="1" applyFont="1" applyFill="1" applyBorder="1" applyAlignment="1">
      <alignment horizontal="left"/>
    </xf>
    <xf numFmtId="1" fontId="25" fillId="7" borderId="53" xfId="0" applyNumberFormat="1" applyFont="1" applyFill="1" applyBorder="1" applyAlignment="1">
      <alignment horizontal="left"/>
    </xf>
    <xf numFmtId="1" fontId="25" fillId="7" borderId="54" xfId="0" applyNumberFormat="1" applyFont="1" applyFill="1" applyBorder="1" applyAlignment="1">
      <alignment horizontal="left"/>
    </xf>
    <xf numFmtId="2" fontId="22" fillId="7" borderId="47" xfId="2" applyNumberFormat="1" applyFont="1" applyFill="1" applyBorder="1" applyAlignment="1">
      <alignment horizontal="left"/>
    </xf>
    <xf numFmtId="2" fontId="22" fillId="7" borderId="25" xfId="2" applyNumberFormat="1" applyFont="1" applyFill="1" applyBorder="1" applyAlignment="1">
      <alignment horizontal="left"/>
    </xf>
    <xf numFmtId="2" fontId="28" fillId="7" borderId="35" xfId="2" applyNumberFormat="1" applyFont="1" applyFill="1" applyBorder="1" applyAlignment="1">
      <alignment horizontal="left"/>
    </xf>
    <xf numFmtId="2" fontId="28" fillId="7" borderId="34" xfId="2" applyNumberFormat="1" applyFont="1" applyFill="1" applyBorder="1" applyAlignment="1">
      <alignment horizontal="left"/>
    </xf>
    <xf numFmtId="0" fontId="25" fillId="7" borderId="35" xfId="0" applyFont="1" applyFill="1" applyBorder="1" applyAlignment="1">
      <alignment horizontal="left" vertical="center"/>
    </xf>
    <xf numFmtId="0" fontId="25" fillId="7" borderId="34" xfId="0" applyFont="1" applyFill="1" applyBorder="1" applyAlignment="1">
      <alignment horizontal="left" vertical="center"/>
    </xf>
    <xf numFmtId="2" fontId="14" fillId="9" borderId="3" xfId="2" applyNumberFormat="1" applyFont="1" applyFill="1" applyBorder="1" applyAlignment="1">
      <alignment horizontal="center" vertical="center" wrapText="1"/>
    </xf>
    <xf numFmtId="2" fontId="14" fillId="9" borderId="4" xfId="2" applyNumberFormat="1" applyFont="1" applyFill="1" applyBorder="1" applyAlignment="1">
      <alignment horizontal="center" vertical="center" wrapText="1"/>
    </xf>
    <xf numFmtId="2" fontId="14" fillId="9" borderId="5" xfId="2" applyNumberFormat="1" applyFont="1" applyFill="1" applyBorder="1" applyAlignment="1">
      <alignment horizontal="center" vertical="center" wrapText="1"/>
    </xf>
    <xf numFmtId="0" fontId="25" fillId="7" borderId="35" xfId="0" applyFont="1" applyFill="1" applyBorder="1" applyAlignment="1">
      <alignment horizontal="left"/>
    </xf>
    <xf numFmtId="0" fontId="25" fillId="7" borderId="34" xfId="0" applyFont="1" applyFill="1" applyBorder="1" applyAlignment="1">
      <alignment horizontal="left"/>
    </xf>
    <xf numFmtId="2" fontId="26" fillId="10" borderId="3" xfId="2" applyNumberFormat="1" applyFont="1" applyFill="1" applyBorder="1" applyAlignment="1">
      <alignment horizontal="center" vertical="center" wrapText="1"/>
    </xf>
    <xf numFmtId="2" fontId="26" fillId="10" borderId="4" xfId="2" applyNumberFormat="1" applyFont="1" applyFill="1" applyBorder="1" applyAlignment="1">
      <alignment horizontal="center" vertical="center" wrapText="1"/>
    </xf>
    <xf numFmtId="2" fontId="26" fillId="10" borderId="5" xfId="2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14" fillId="3" borderId="1" xfId="2" applyNumberFormat="1" applyFont="1" applyFill="1" applyBorder="1" applyAlignment="1">
      <alignment horizontal="center" vertical="center" wrapText="1"/>
    </xf>
    <xf numFmtId="2" fontId="14" fillId="3" borderId="2" xfId="2" applyNumberFormat="1" applyFont="1" applyFill="1" applyBorder="1" applyAlignment="1">
      <alignment horizontal="center" vertical="center" wrapText="1"/>
    </xf>
    <xf numFmtId="2" fontId="14" fillId="3" borderId="6" xfId="2" applyNumberFormat="1" applyFont="1" applyFill="1" applyBorder="1" applyAlignment="1">
      <alignment horizontal="center" vertical="center" wrapText="1"/>
    </xf>
    <xf numFmtId="2" fontId="14" fillId="6" borderId="1" xfId="2" applyNumberFormat="1" applyFont="1" applyFill="1" applyBorder="1" applyAlignment="1">
      <alignment horizontal="center" vertical="center" wrapText="1"/>
    </xf>
    <xf numFmtId="2" fontId="14" fillId="6" borderId="2" xfId="2" applyNumberFormat="1" applyFont="1" applyFill="1" applyBorder="1" applyAlignment="1">
      <alignment horizontal="center" vertical="center" wrapText="1"/>
    </xf>
    <xf numFmtId="2" fontId="14" fillId="6" borderId="0" xfId="2" applyNumberFormat="1" applyFont="1" applyFill="1" applyAlignment="1">
      <alignment horizontal="center" vertical="center" wrapText="1"/>
    </xf>
    <xf numFmtId="2" fontId="14" fillId="6" borderId="6" xfId="2" applyNumberFormat="1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2" fontId="45" fillId="0" borderId="3" xfId="2" applyNumberFormat="1" applyFont="1" applyBorder="1" applyAlignment="1">
      <alignment horizontal="center" vertical="center" wrapText="1"/>
    </xf>
    <xf numFmtId="2" fontId="44" fillId="2" borderId="5" xfId="2" applyNumberFormat="1" applyFont="1" applyFill="1" applyBorder="1" applyAlignment="1">
      <alignment horizontal="center" vertical="center" wrapText="1"/>
    </xf>
    <xf numFmtId="2" fontId="46" fillId="2" borderId="5" xfId="2" applyNumberFormat="1" applyFont="1" applyFill="1" applyBorder="1" applyAlignment="1">
      <alignment horizontal="center" vertical="center" wrapText="1"/>
    </xf>
    <xf numFmtId="2" fontId="42" fillId="3" borderId="4" xfId="1" applyNumberFormat="1" applyFont="1" applyFill="1" applyBorder="1" applyAlignment="1">
      <alignment horizontal="left"/>
    </xf>
    <xf numFmtId="0" fontId="9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8" fillId="9" borderId="1" xfId="0" applyFont="1" applyFill="1" applyBorder="1" applyAlignment="1">
      <alignment horizontal="right" vertical="top"/>
    </xf>
    <xf numFmtId="0" fontId="8" fillId="9" borderId="6" xfId="0" applyFont="1" applyFill="1" applyBorder="1" applyAlignment="1">
      <alignment horizontal="right" vertical="top"/>
    </xf>
    <xf numFmtId="164" fontId="8" fillId="9" borderId="1" xfId="0" applyNumberFormat="1" applyFont="1" applyFill="1" applyBorder="1" applyAlignment="1">
      <alignment horizontal="center" vertical="top"/>
    </xf>
    <xf numFmtId="164" fontId="8" fillId="9" borderId="2" xfId="0" applyNumberFormat="1" applyFont="1" applyFill="1" applyBorder="1" applyAlignment="1">
      <alignment horizontal="center" vertical="top"/>
    </xf>
    <xf numFmtId="164" fontId="8" fillId="9" borderId="6" xfId="0" applyNumberFormat="1" applyFont="1" applyFill="1" applyBorder="1" applyAlignment="1">
      <alignment horizontal="center" vertical="top"/>
    </xf>
    <xf numFmtId="0" fontId="8" fillId="9" borderId="2" xfId="0" applyFont="1" applyFill="1" applyBorder="1" applyAlignment="1">
      <alignment horizontal="right" vertical="top"/>
    </xf>
  </cellXfs>
  <cellStyles count="4">
    <cellStyle name="Hyperlink" xfId="1" builtinId="8"/>
    <cellStyle name="Standaard" xfId="0" builtinId="0"/>
    <cellStyle name="Standaard 2" xfId="2" xr:uid="{20EEDC7F-C362-4188-B499-48552404B997}"/>
    <cellStyle name="Standaard 9" xfId="3" xr:uid="{D87A3B93-E422-4D79-BEC4-817A365C6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495238</xdr:colOff>
      <xdr:row>29</xdr:row>
      <xdr:rowOff>59592</xdr:rowOff>
    </xdr:from>
    <xdr:to>
      <xdr:col>3</xdr:col>
      <xdr:colOff>1129870</xdr:colOff>
      <xdr:row>31</xdr:row>
      <xdr:rowOff>131896</xdr:rowOff>
    </xdr:to>
    <xdr:pic>
      <xdr:nvPicPr>
        <xdr:cNvPr id="2" name="Afbeelding 1" descr="It's a New Microsoft - SogetiLab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4567">
          <a:off x="1150558" y="6262272"/>
          <a:ext cx="634632" cy="468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1007608</xdr:colOff>
      <xdr:row>36</xdr:row>
      <xdr:rowOff>46146</xdr:rowOff>
    </xdr:from>
    <xdr:to>
      <xdr:col>3</xdr:col>
      <xdr:colOff>1642240</xdr:colOff>
      <xdr:row>38</xdr:row>
      <xdr:rowOff>118451</xdr:rowOff>
    </xdr:to>
    <xdr:pic>
      <xdr:nvPicPr>
        <xdr:cNvPr id="3" name="Afbeelding 2" descr="It's a New Microsoft - SogetiLab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4567">
          <a:off x="1662928" y="7635666"/>
          <a:ext cx="634632" cy="468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699546</xdr:colOff>
      <xdr:row>2</xdr:row>
      <xdr:rowOff>56795</xdr:rowOff>
    </xdr:from>
    <xdr:to>
      <xdr:col>13</xdr:col>
      <xdr:colOff>381000</xdr:colOff>
      <xdr:row>5</xdr:row>
      <xdr:rowOff>120868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354866" y="361595"/>
          <a:ext cx="5465034" cy="1024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nl-BE" sz="1600">
              <a:latin typeface="Arial Black" panose="020B0A04020102020204" pitchFamily="34" charset="0"/>
            </a:rPr>
            <a:t>Naam:</a:t>
          </a:r>
        </a:p>
        <a:p>
          <a:pPr algn="l"/>
          <a:r>
            <a:rPr lang="nl-BE" sz="1600">
              <a:latin typeface="Arial Black" panose="020B0A04020102020204" pitchFamily="34" charset="0"/>
            </a:rPr>
            <a:t>Adres:</a:t>
          </a:r>
        </a:p>
        <a:p>
          <a:pPr algn="l"/>
          <a:r>
            <a:rPr lang="nl-BE" sz="1600">
              <a:latin typeface="Arial Black" panose="020B0A04020102020204" pitchFamily="34" charset="0"/>
            </a:rPr>
            <a:t>Tel:</a:t>
          </a:r>
        </a:p>
      </xdr:txBody>
    </xdr:sp>
    <xdr:clientData/>
  </xdr:twoCellAnchor>
  <xdr:twoCellAnchor>
    <xdr:from>
      <xdr:col>3</xdr:col>
      <xdr:colOff>717176</xdr:colOff>
      <xdr:row>5</xdr:row>
      <xdr:rowOff>32065</xdr:rowOff>
    </xdr:from>
    <xdr:to>
      <xdr:col>13</xdr:col>
      <xdr:colOff>375920</xdr:colOff>
      <xdr:row>5</xdr:row>
      <xdr:rowOff>381999</xdr:rowOff>
    </xdr:to>
    <xdr:sp macro="" textlink="">
      <xdr:nvSpPr>
        <xdr:cNvPr id="5" name="Tekstva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76082" y="1300571"/>
          <a:ext cx="5445462" cy="349934"/>
        </a:xfrm>
        <a:prstGeom prst="rect">
          <a:avLst/>
        </a:prstGeom>
        <a:solidFill>
          <a:schemeClr val="lt1"/>
        </a:solidFill>
        <a:ln w="1587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BE" sz="1600">
              <a:latin typeface="Arial Black" panose="020B0A04020102020204" pitchFamily="34" charset="0"/>
            </a:rPr>
            <a:t>   gratis leveren </a:t>
          </a:r>
          <a:r>
            <a:rPr lang="nl-BE" sz="80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nl-BE" sz="800" b="0">
              <a:latin typeface="Arial" panose="020B0604020202020204" pitchFamily="34" charset="0"/>
              <a:cs typeface="Arial" panose="020B0604020202020204" pitchFamily="34" charset="0"/>
            </a:rPr>
            <a:t>min 12 flessen)           </a:t>
          </a:r>
          <a:r>
            <a:rPr lang="nl-BE" sz="1600">
              <a:latin typeface="Arial Black" panose="020B0A04020102020204" pitchFamily="34" charset="0"/>
            </a:rPr>
            <a:t>afhalen na afspraak              </a:t>
          </a:r>
        </a:p>
      </xdr:txBody>
    </xdr:sp>
    <xdr:clientData/>
  </xdr:twoCellAnchor>
  <xdr:twoCellAnchor>
    <xdr:from>
      <xdr:col>3</xdr:col>
      <xdr:colOff>711590</xdr:colOff>
      <xdr:row>2</xdr:row>
      <xdr:rowOff>51580</xdr:rowOff>
    </xdr:from>
    <xdr:to>
      <xdr:col>13</xdr:col>
      <xdr:colOff>375920</xdr:colOff>
      <xdr:row>3</xdr:row>
      <xdr:rowOff>121919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71990" y="356380"/>
          <a:ext cx="5460610" cy="339579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716670</xdr:colOff>
      <xdr:row>3</xdr:row>
      <xdr:rowOff>122312</xdr:rowOff>
    </xdr:from>
    <xdr:to>
      <xdr:col>13</xdr:col>
      <xdr:colOff>370840</xdr:colOff>
      <xdr:row>4</xdr:row>
      <xdr:rowOff>221958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77070" y="696352"/>
          <a:ext cx="5450450" cy="236806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3</xdr:col>
      <xdr:colOff>716844</xdr:colOff>
      <xdr:row>4</xdr:row>
      <xdr:rowOff>228170</xdr:rowOff>
    </xdr:from>
    <xdr:to>
      <xdr:col>13</xdr:col>
      <xdr:colOff>371014</xdr:colOff>
      <xdr:row>5</xdr:row>
      <xdr:rowOff>23016</xdr:rowOff>
    </xdr:to>
    <xdr:sp macro="" textlink="">
      <xdr:nvSpPr>
        <xdr:cNvPr id="8" name="Rechthoe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377244" y="939370"/>
          <a:ext cx="5450450" cy="353646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oneCellAnchor>
    <xdr:from>
      <xdr:col>3</xdr:col>
      <xdr:colOff>1506414</xdr:colOff>
      <xdr:row>2</xdr:row>
      <xdr:rowOff>87921</xdr:rowOff>
    </xdr:from>
    <xdr:ext cx="4654062" cy="328295"/>
    <xdr:sp macro="" textlink="">
      <xdr:nvSpPr>
        <xdr:cNvPr id="9" name="Tekstva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61734" y="392721"/>
          <a:ext cx="4654062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l-BE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1517356</xdr:colOff>
      <xdr:row>3</xdr:row>
      <xdr:rowOff>99253</xdr:rowOff>
    </xdr:from>
    <xdr:ext cx="4654062" cy="328295"/>
    <xdr:sp macro="" textlink="">
      <xdr:nvSpPr>
        <xdr:cNvPr id="10" name="Tekstva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72676" y="670753"/>
          <a:ext cx="4654062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l-BE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1213336</xdr:colOff>
      <xdr:row>4</xdr:row>
      <xdr:rowOff>246183</xdr:rowOff>
    </xdr:from>
    <xdr:ext cx="4929555" cy="328295"/>
    <xdr:sp macro="" textlink="">
      <xdr:nvSpPr>
        <xdr:cNvPr id="11" name="Tekstva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868656" y="954843"/>
          <a:ext cx="4929555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nl-BE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830580</xdr:colOff>
          <xdr:row>5</xdr:row>
          <xdr:rowOff>121920</xdr:rowOff>
        </xdr:from>
        <xdr:to>
          <xdr:col>3</xdr:col>
          <xdr:colOff>1074420</xdr:colOff>
          <xdr:row>5</xdr:row>
          <xdr:rowOff>342900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</xdr:colOff>
          <xdr:row>5</xdr:row>
          <xdr:rowOff>129540</xdr:rowOff>
        </xdr:from>
        <xdr:to>
          <xdr:col>10</xdr:col>
          <xdr:colOff>259080</xdr:colOff>
          <xdr:row>5</xdr:row>
          <xdr:rowOff>350520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62051</xdr:colOff>
      <xdr:row>1</xdr:row>
      <xdr:rowOff>59223</xdr:rowOff>
    </xdr:from>
    <xdr:to>
      <xdr:col>3</xdr:col>
      <xdr:colOff>618695</xdr:colOff>
      <xdr:row>5</xdr:row>
      <xdr:rowOff>387833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271" y="104943"/>
          <a:ext cx="975744" cy="1547810"/>
        </a:xfrm>
        <a:prstGeom prst="rect">
          <a:avLst/>
        </a:prstGeom>
        <a:ln w="25400">
          <a:solidFill>
            <a:srgbClr val="FF0000"/>
          </a:solidFill>
        </a:ln>
      </xdr:spPr>
    </xdr:pic>
    <xdr:clientData/>
  </xdr:twoCellAnchor>
  <xdr:twoCellAnchor editAs="oneCell">
    <xdr:from>
      <xdr:col>3</xdr:col>
      <xdr:colOff>1010570</xdr:colOff>
      <xdr:row>11</xdr:row>
      <xdr:rowOff>141891</xdr:rowOff>
    </xdr:from>
    <xdr:to>
      <xdr:col>4</xdr:col>
      <xdr:colOff>51808</xdr:colOff>
      <xdr:row>15</xdr:row>
      <xdr:rowOff>50801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65890" y="2778411"/>
          <a:ext cx="763358" cy="701390"/>
        </a:xfrm>
        <a:prstGeom prst="rect">
          <a:avLst/>
        </a:prstGeom>
      </xdr:spPr>
    </xdr:pic>
    <xdr:clientData/>
  </xdr:twoCellAnchor>
  <xdr:twoCellAnchor editAs="oneCell">
    <xdr:from>
      <xdr:col>3</xdr:col>
      <xdr:colOff>1158590</xdr:colOff>
      <xdr:row>12</xdr:row>
      <xdr:rowOff>156779</xdr:rowOff>
    </xdr:from>
    <xdr:to>
      <xdr:col>4</xdr:col>
      <xdr:colOff>155979</xdr:colOff>
      <xdr:row>16</xdr:row>
      <xdr:rowOff>25400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13910" y="2991419"/>
          <a:ext cx="719509" cy="661101"/>
        </a:xfrm>
        <a:prstGeom prst="rect">
          <a:avLst/>
        </a:prstGeom>
      </xdr:spPr>
    </xdr:pic>
    <xdr:clientData/>
  </xdr:twoCellAnchor>
  <xdr:twoCellAnchor editAs="oneCell">
    <xdr:from>
      <xdr:col>10</xdr:col>
      <xdr:colOff>940676</xdr:colOff>
      <xdr:row>86</xdr:row>
      <xdr:rowOff>131379</xdr:rowOff>
    </xdr:from>
    <xdr:to>
      <xdr:col>11</xdr:col>
      <xdr:colOff>77845</xdr:colOff>
      <xdr:row>90</xdr:row>
      <xdr:rowOff>64176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71656" y="17466879"/>
          <a:ext cx="790709" cy="725277"/>
        </a:xfrm>
        <a:prstGeom prst="rect">
          <a:avLst/>
        </a:prstGeom>
      </xdr:spPr>
    </xdr:pic>
    <xdr:clientData/>
  </xdr:twoCellAnchor>
  <xdr:twoCellAnchor editAs="oneCell">
    <xdr:from>
      <xdr:col>3</xdr:col>
      <xdr:colOff>1180328</xdr:colOff>
      <xdr:row>67</xdr:row>
      <xdr:rowOff>61386</xdr:rowOff>
    </xdr:from>
    <xdr:to>
      <xdr:col>4</xdr:col>
      <xdr:colOff>92840</xdr:colOff>
      <xdr:row>69</xdr:row>
      <xdr:rowOff>133691</xdr:rowOff>
    </xdr:to>
    <xdr:pic>
      <xdr:nvPicPr>
        <xdr:cNvPr id="18" name="Afbeelding 17" descr="It's a New Microsoft - SogetiLabs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4567">
          <a:off x="1835648" y="13632606"/>
          <a:ext cx="634632" cy="468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1083808</xdr:colOff>
      <xdr:row>65</xdr:row>
      <xdr:rowOff>56306</xdr:rowOff>
    </xdr:from>
    <xdr:to>
      <xdr:col>11</xdr:col>
      <xdr:colOff>62360</xdr:colOff>
      <xdr:row>67</xdr:row>
      <xdr:rowOff>128611</xdr:rowOff>
    </xdr:to>
    <xdr:pic>
      <xdr:nvPicPr>
        <xdr:cNvPr id="19" name="Afbeelding 18" descr="It's a New Microsoft - SogetiLabs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04567">
          <a:off x="5114788" y="13231286"/>
          <a:ext cx="632092" cy="468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c@vadowine.b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7857B-186C-4D7A-89D9-27C96EE5CC78}">
  <dimension ref="A1:O117"/>
  <sheetViews>
    <sheetView tabSelected="1" zoomScale="170" zoomScaleNormal="170" workbookViewId="0">
      <selection activeCell="J105" sqref="J105"/>
    </sheetView>
  </sheetViews>
  <sheetFormatPr defaultRowHeight="14.4" x14ac:dyDescent="0.3"/>
  <cols>
    <col min="1" max="1" width="0.44140625" style="1" customWidth="1"/>
    <col min="2" max="2" width="3" style="2" customWidth="1"/>
    <col min="3" max="3" width="6.109375" customWidth="1"/>
    <col min="4" max="4" width="25.109375" customWidth="1"/>
    <col min="5" max="5" width="5" style="347" customWidth="1"/>
    <col min="6" max="6" width="4" style="348" customWidth="1"/>
    <col min="7" max="7" width="4.5546875" style="349" customWidth="1"/>
    <col min="8" max="8" width="0.5546875" style="350" customWidth="1"/>
    <col min="9" max="9" width="4.6640625" style="351" bestFit="1" customWidth="1"/>
    <col min="10" max="10" width="5.33203125" style="352" customWidth="1"/>
    <col min="11" max="11" width="24.109375" customWidth="1"/>
    <col min="12" max="12" width="5.88671875" customWidth="1"/>
    <col min="13" max="13" width="5.109375" style="353" customWidth="1"/>
    <col min="14" max="14" width="6.33203125" customWidth="1"/>
    <col min="15" max="15" width="0.88671875" customWidth="1"/>
  </cols>
  <sheetData>
    <row r="1" spans="1:15" ht="3.6" customHeight="1" thickBot="1" x14ac:dyDescent="0.35">
      <c r="C1" s="3"/>
      <c r="D1" s="4"/>
      <c r="E1" s="5"/>
      <c r="F1" s="6"/>
      <c r="G1" s="7"/>
      <c r="H1" s="8"/>
      <c r="I1" s="9"/>
      <c r="J1" s="10"/>
      <c r="K1" s="11"/>
      <c r="L1" s="12"/>
      <c r="M1" s="13"/>
      <c r="N1" s="14"/>
      <c r="O1" s="15"/>
    </row>
    <row r="2" spans="1:15" ht="20.399999999999999" customHeight="1" thickBot="1" x14ac:dyDescent="0.35">
      <c r="C2" s="16"/>
      <c r="D2" s="17"/>
      <c r="E2" s="397" t="s">
        <v>0</v>
      </c>
      <c r="F2" s="398"/>
      <c r="G2" s="398"/>
      <c r="H2" s="398"/>
      <c r="I2" s="398"/>
      <c r="J2" s="398"/>
      <c r="K2" s="399"/>
      <c r="L2" s="18"/>
      <c r="M2" s="19"/>
      <c r="N2" s="20"/>
      <c r="O2" s="15"/>
    </row>
    <row r="3" spans="1:15" ht="21" customHeight="1" x14ac:dyDescent="0.4">
      <c r="C3" s="21"/>
      <c r="D3" s="22"/>
      <c r="E3" s="23"/>
      <c r="F3" s="24"/>
      <c r="G3" s="25"/>
      <c r="H3" s="26"/>
      <c r="I3" s="27"/>
      <c r="J3" s="28"/>
      <c r="K3" s="22"/>
      <c r="L3" s="22"/>
      <c r="M3" s="24"/>
      <c r="N3" s="29"/>
      <c r="O3" s="15"/>
    </row>
    <row r="4" spans="1:15" ht="10.8" customHeight="1" x14ac:dyDescent="0.3">
      <c r="C4" s="384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/>
      <c r="O4" s="15"/>
    </row>
    <row r="5" spans="1:15" ht="43.8" customHeight="1" x14ac:dyDescent="0.3">
      <c r="C5" s="387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9"/>
      <c r="O5" s="15"/>
    </row>
    <row r="6" spans="1:15" ht="35.4" customHeight="1" thickBot="1" x14ac:dyDescent="0.35">
      <c r="C6" s="30"/>
      <c r="D6" s="31"/>
      <c r="E6" s="31"/>
      <c r="F6" s="32"/>
      <c r="G6" s="33"/>
      <c r="H6" s="34"/>
      <c r="I6" s="35"/>
      <c r="J6" s="36"/>
      <c r="K6" s="31"/>
      <c r="L6" s="37"/>
      <c r="M6" s="38"/>
      <c r="N6" s="39"/>
      <c r="O6" s="15"/>
    </row>
    <row r="7" spans="1:15" ht="18" customHeight="1" thickBot="1" x14ac:dyDescent="0.35">
      <c r="C7" s="390" t="s">
        <v>1</v>
      </c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2"/>
      <c r="O7" s="15"/>
    </row>
    <row r="8" spans="1:15" s="44" customFormat="1" ht="6" customHeight="1" thickBot="1" x14ac:dyDescent="0.35">
      <c r="A8" s="1"/>
      <c r="B8" s="2"/>
      <c r="C8" s="40"/>
      <c r="D8" s="41"/>
      <c r="E8" s="41"/>
      <c r="F8" s="400" t="s">
        <v>2</v>
      </c>
      <c r="G8" s="402" t="s">
        <v>3</v>
      </c>
      <c r="H8" s="41"/>
      <c r="I8" s="42"/>
      <c r="J8" s="41"/>
      <c r="K8" s="41"/>
      <c r="L8" s="41"/>
      <c r="M8" s="400" t="s">
        <v>2</v>
      </c>
      <c r="N8" s="401" t="s">
        <v>3</v>
      </c>
      <c r="O8" s="43"/>
    </row>
    <row r="9" spans="1:15" ht="15.6" customHeight="1" x14ac:dyDescent="0.3">
      <c r="B9" s="2">
        <v>1</v>
      </c>
      <c r="C9" s="45" t="s">
        <v>4</v>
      </c>
      <c r="D9" s="46" t="s">
        <v>5</v>
      </c>
      <c r="E9" s="47">
        <v>16.95</v>
      </c>
      <c r="F9" s="48"/>
      <c r="G9" s="49" t="str">
        <f>(IF(M9="",(""),(M9*E9)))</f>
        <v/>
      </c>
      <c r="H9" s="50"/>
      <c r="I9" s="51">
        <v>2</v>
      </c>
      <c r="J9" s="52" t="s">
        <v>6</v>
      </c>
      <c r="K9" s="46" t="s">
        <v>7</v>
      </c>
      <c r="L9" s="53">
        <v>8.6</v>
      </c>
      <c r="M9" s="54"/>
      <c r="N9" s="55" t="str">
        <f>(IF(M9="",(""),(M9*L9)))</f>
        <v/>
      </c>
      <c r="O9" s="15"/>
    </row>
    <row r="10" spans="1:15" ht="15.6" customHeight="1" x14ac:dyDescent="0.3">
      <c r="B10" s="2">
        <v>3</v>
      </c>
      <c r="C10" s="56" t="s">
        <v>8</v>
      </c>
      <c r="D10" s="57" t="s">
        <v>9</v>
      </c>
      <c r="E10" s="58">
        <v>17.100000000000001</v>
      </c>
      <c r="F10" s="59"/>
      <c r="G10" s="49" t="str">
        <f t="shared" ref="G10:G78" si="0">(IF(F10="",(""),(F10*E10)))</f>
        <v/>
      </c>
      <c r="H10" s="50"/>
      <c r="I10" s="51">
        <v>4</v>
      </c>
      <c r="J10" s="60" t="s">
        <v>10</v>
      </c>
      <c r="K10" s="61" t="s">
        <v>11</v>
      </c>
      <c r="L10" s="62">
        <v>8.6</v>
      </c>
      <c r="M10" s="63"/>
      <c r="N10" s="55" t="str">
        <f t="shared" ref="N10:N78" si="1">(IF(M10="",(""),(M10*L10)))</f>
        <v/>
      </c>
      <c r="O10" s="15"/>
    </row>
    <row r="11" spans="1:15" ht="15.6" customHeight="1" thickBot="1" x14ac:dyDescent="0.35">
      <c r="B11" s="2">
        <v>5</v>
      </c>
      <c r="C11" s="64" t="s">
        <v>12</v>
      </c>
      <c r="D11" s="65" t="s">
        <v>13</v>
      </c>
      <c r="E11" s="66">
        <v>20.55</v>
      </c>
      <c r="F11" s="67"/>
      <c r="G11" s="49" t="str">
        <f t="shared" si="0"/>
        <v/>
      </c>
      <c r="H11" s="50"/>
      <c r="I11" s="68">
        <v>6</v>
      </c>
      <c r="J11" s="69" t="s">
        <v>14</v>
      </c>
      <c r="K11" s="70" t="s">
        <v>15</v>
      </c>
      <c r="L11" s="71">
        <v>12.5</v>
      </c>
      <c r="M11" s="72"/>
      <c r="N11" s="55" t="str">
        <f t="shared" si="1"/>
        <v/>
      </c>
      <c r="O11" s="15"/>
    </row>
    <row r="12" spans="1:15" ht="15.6" customHeight="1" thickBot="1" x14ac:dyDescent="0.35">
      <c r="C12" s="393" t="s">
        <v>16</v>
      </c>
      <c r="D12" s="394"/>
      <c r="E12" s="394"/>
      <c r="F12" s="394"/>
      <c r="G12" s="394"/>
      <c r="H12" s="395"/>
      <c r="I12" s="394"/>
      <c r="J12" s="394"/>
      <c r="K12" s="394"/>
      <c r="L12" s="394"/>
      <c r="M12" s="394"/>
      <c r="N12" s="396"/>
      <c r="O12" s="15"/>
    </row>
    <row r="13" spans="1:15" ht="15.6" customHeight="1" thickBot="1" x14ac:dyDescent="0.4">
      <c r="C13" s="362" t="s">
        <v>17</v>
      </c>
      <c r="D13" s="363"/>
      <c r="E13" s="73"/>
      <c r="F13" s="74"/>
      <c r="G13" s="75" t="str">
        <f t="shared" si="0"/>
        <v/>
      </c>
      <c r="H13" s="76"/>
      <c r="I13" s="77">
        <v>8</v>
      </c>
      <c r="J13" s="78" t="s">
        <v>18</v>
      </c>
      <c r="K13" s="79" t="s">
        <v>19</v>
      </c>
      <c r="L13" s="80">
        <v>13.7</v>
      </c>
      <c r="M13" s="81"/>
      <c r="N13" s="82" t="str">
        <f t="shared" si="1"/>
        <v/>
      </c>
      <c r="O13" s="15"/>
    </row>
    <row r="14" spans="1:15" ht="15.6" customHeight="1" x14ac:dyDescent="0.3">
      <c r="B14" s="2">
        <v>7</v>
      </c>
      <c r="C14" s="83" t="s">
        <v>20</v>
      </c>
      <c r="D14" s="84" t="s">
        <v>21</v>
      </c>
      <c r="E14" s="85">
        <v>28</v>
      </c>
      <c r="F14" s="86"/>
      <c r="G14" s="87" t="str">
        <f t="shared" si="0"/>
        <v/>
      </c>
      <c r="H14" s="88"/>
      <c r="I14" s="89">
        <v>10</v>
      </c>
      <c r="J14" s="90"/>
      <c r="K14" s="91"/>
      <c r="L14" s="92"/>
      <c r="M14" s="93"/>
      <c r="N14" s="55" t="str">
        <f t="shared" si="1"/>
        <v/>
      </c>
      <c r="O14" s="15"/>
    </row>
    <row r="15" spans="1:15" ht="15.6" customHeight="1" thickBot="1" x14ac:dyDescent="0.35">
      <c r="B15" s="2">
        <v>9</v>
      </c>
      <c r="C15" s="94" t="s">
        <v>22</v>
      </c>
      <c r="D15" s="95" t="s">
        <v>23</v>
      </c>
      <c r="E15" s="96">
        <v>15.45</v>
      </c>
      <c r="F15" s="97"/>
      <c r="G15" s="98" t="str">
        <f t="shared" si="0"/>
        <v/>
      </c>
      <c r="H15" s="99"/>
      <c r="I15" s="100">
        <v>12</v>
      </c>
      <c r="J15" s="101" t="s">
        <v>24</v>
      </c>
      <c r="K15" s="95" t="s">
        <v>25</v>
      </c>
      <c r="L15" s="102">
        <v>17.649999999999999</v>
      </c>
      <c r="M15" s="103"/>
      <c r="N15" s="104" t="str">
        <f t="shared" si="1"/>
        <v/>
      </c>
      <c r="O15" s="15"/>
    </row>
    <row r="16" spans="1:15" ht="15.6" customHeight="1" thickBot="1" x14ac:dyDescent="0.35">
      <c r="C16" s="374" t="s">
        <v>26</v>
      </c>
      <c r="D16" s="375"/>
      <c r="E16" s="105"/>
      <c r="F16" s="106"/>
      <c r="G16" s="107" t="str">
        <f t="shared" si="0"/>
        <v/>
      </c>
      <c r="H16" s="108"/>
      <c r="I16" s="109">
        <v>14</v>
      </c>
      <c r="J16" s="110" t="s">
        <v>27</v>
      </c>
      <c r="K16" s="111" t="s">
        <v>28</v>
      </c>
      <c r="L16" s="53">
        <v>12.8</v>
      </c>
      <c r="M16" s="112"/>
      <c r="N16" s="55" t="str">
        <f t="shared" si="1"/>
        <v/>
      </c>
      <c r="O16" s="15"/>
    </row>
    <row r="17" spans="2:15" ht="15.6" customHeight="1" thickBot="1" x14ac:dyDescent="0.35">
      <c r="B17" s="2">
        <v>11</v>
      </c>
      <c r="C17" s="113" t="s">
        <v>29</v>
      </c>
      <c r="D17" s="114" t="s">
        <v>30</v>
      </c>
      <c r="E17" s="115">
        <v>8.25</v>
      </c>
      <c r="F17" s="116"/>
      <c r="G17" s="117" t="str">
        <f t="shared" si="0"/>
        <v/>
      </c>
      <c r="H17" s="118"/>
      <c r="I17" s="119">
        <v>16</v>
      </c>
      <c r="J17" s="101" t="s">
        <v>31</v>
      </c>
      <c r="K17" s="120" t="s">
        <v>32</v>
      </c>
      <c r="L17" s="71">
        <v>26.25</v>
      </c>
      <c r="M17" s="121"/>
      <c r="N17" s="104" t="str">
        <f t="shared" si="1"/>
        <v/>
      </c>
      <c r="O17" s="15"/>
    </row>
    <row r="18" spans="2:15" ht="15.6" customHeight="1" thickBot="1" x14ac:dyDescent="0.35">
      <c r="C18" s="376" t="s">
        <v>33</v>
      </c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8"/>
      <c r="O18" s="15"/>
    </row>
    <row r="19" spans="2:15" ht="15.6" customHeight="1" thickBot="1" x14ac:dyDescent="0.4">
      <c r="C19" s="379" t="s">
        <v>34</v>
      </c>
      <c r="D19" s="380"/>
      <c r="E19" s="122"/>
      <c r="F19" s="123"/>
      <c r="G19" s="107" t="str">
        <f t="shared" si="0"/>
        <v/>
      </c>
      <c r="H19" s="108"/>
      <c r="I19" s="109">
        <v>18</v>
      </c>
      <c r="J19" s="124" t="s">
        <v>35</v>
      </c>
      <c r="K19" s="125" t="s">
        <v>36</v>
      </c>
      <c r="L19" s="53">
        <v>12.3</v>
      </c>
      <c r="M19" s="112"/>
      <c r="N19" s="55" t="str">
        <f t="shared" si="1"/>
        <v/>
      </c>
      <c r="O19" s="15"/>
    </row>
    <row r="20" spans="2:15" ht="15.6" customHeight="1" x14ac:dyDescent="0.3">
      <c r="B20" s="2">
        <v>13</v>
      </c>
      <c r="C20" s="126" t="s">
        <v>37</v>
      </c>
      <c r="D20" s="84" t="s">
        <v>38</v>
      </c>
      <c r="E20" s="127">
        <v>5.35</v>
      </c>
      <c r="F20" s="86"/>
      <c r="G20" s="107" t="str">
        <f t="shared" si="0"/>
        <v/>
      </c>
      <c r="H20" s="108"/>
      <c r="I20" s="109">
        <v>20</v>
      </c>
      <c r="J20" s="128" t="s">
        <v>39</v>
      </c>
      <c r="K20" s="129" t="s">
        <v>40</v>
      </c>
      <c r="L20" s="62">
        <v>12.3</v>
      </c>
      <c r="M20" s="130"/>
      <c r="N20" s="55" t="str">
        <f t="shared" si="1"/>
        <v/>
      </c>
      <c r="O20" s="15"/>
    </row>
    <row r="21" spans="2:15" ht="15.6" customHeight="1" x14ac:dyDescent="0.3">
      <c r="B21" s="2">
        <v>15</v>
      </c>
      <c r="C21" s="56" t="s">
        <v>41</v>
      </c>
      <c r="D21" s="57" t="s">
        <v>42</v>
      </c>
      <c r="E21" s="127">
        <v>6.95</v>
      </c>
      <c r="F21" s="86"/>
      <c r="G21" s="107" t="str">
        <f t="shared" si="0"/>
        <v/>
      </c>
      <c r="H21" s="108"/>
      <c r="I21" s="109">
        <v>22</v>
      </c>
      <c r="J21" s="128" t="s">
        <v>43</v>
      </c>
      <c r="K21" s="129" t="s">
        <v>44</v>
      </c>
      <c r="L21" s="62">
        <v>12.3</v>
      </c>
      <c r="M21" s="130"/>
      <c r="N21" s="55" t="str">
        <f t="shared" si="1"/>
        <v/>
      </c>
      <c r="O21" s="15"/>
    </row>
    <row r="22" spans="2:15" ht="15.6" customHeight="1" thickBot="1" x14ac:dyDescent="0.35">
      <c r="B22" s="2">
        <v>17</v>
      </c>
      <c r="C22" s="131" t="s">
        <v>45</v>
      </c>
      <c r="D22" s="95" t="s">
        <v>46</v>
      </c>
      <c r="E22" s="132">
        <v>8.15</v>
      </c>
      <c r="F22" s="97"/>
      <c r="G22" s="107" t="str">
        <f t="shared" si="0"/>
        <v/>
      </c>
      <c r="H22" s="133"/>
      <c r="I22" s="134">
        <v>24</v>
      </c>
      <c r="J22" s="101" t="s">
        <v>47</v>
      </c>
      <c r="K22" s="135" t="s">
        <v>48</v>
      </c>
      <c r="L22" s="71">
        <v>8.15</v>
      </c>
      <c r="M22" s="121"/>
      <c r="N22" s="55" t="str">
        <f t="shared" si="1"/>
        <v/>
      </c>
      <c r="O22" s="15"/>
    </row>
    <row r="23" spans="2:15" ht="15.6" customHeight="1" thickBot="1" x14ac:dyDescent="0.35">
      <c r="C23" s="381" t="s">
        <v>49</v>
      </c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3"/>
      <c r="O23" s="15"/>
    </row>
    <row r="24" spans="2:15" ht="15.6" customHeight="1" thickBot="1" x14ac:dyDescent="0.4">
      <c r="C24" s="362" t="s">
        <v>50</v>
      </c>
      <c r="D24" s="363"/>
      <c r="E24" s="136"/>
      <c r="F24" s="137"/>
      <c r="G24" s="138" t="str">
        <f t="shared" si="0"/>
        <v/>
      </c>
      <c r="H24" s="139"/>
      <c r="I24" s="140">
        <v>26</v>
      </c>
      <c r="J24" s="141" t="s">
        <v>51</v>
      </c>
      <c r="K24" s="142" t="s">
        <v>52</v>
      </c>
      <c r="L24" s="143">
        <v>17.45</v>
      </c>
      <c r="M24" s="144"/>
      <c r="N24" s="145" t="str">
        <f t="shared" si="1"/>
        <v/>
      </c>
      <c r="O24" s="15"/>
    </row>
    <row r="25" spans="2:15" ht="15.6" customHeight="1" thickBot="1" x14ac:dyDescent="0.4">
      <c r="C25" s="362" t="s">
        <v>53</v>
      </c>
      <c r="D25" s="363"/>
      <c r="E25" s="146"/>
      <c r="F25" s="74"/>
      <c r="G25" s="75" t="str">
        <f t="shared" si="0"/>
        <v/>
      </c>
      <c r="H25" s="147"/>
      <c r="I25" s="148">
        <v>28</v>
      </c>
      <c r="J25" s="149" t="s">
        <v>54</v>
      </c>
      <c r="K25" s="79" t="s">
        <v>55</v>
      </c>
      <c r="L25" s="80">
        <v>11.95</v>
      </c>
      <c r="M25" s="81"/>
      <c r="N25" s="82" t="str">
        <f t="shared" si="1"/>
        <v/>
      </c>
      <c r="O25" s="15"/>
    </row>
    <row r="26" spans="2:15" ht="15.6" customHeight="1" x14ac:dyDescent="0.3">
      <c r="B26" s="2">
        <v>19</v>
      </c>
      <c r="C26" s="150" t="s">
        <v>56</v>
      </c>
      <c r="D26" s="151" t="s">
        <v>57</v>
      </c>
      <c r="E26" s="62">
        <v>11.95</v>
      </c>
      <c r="F26" s="86"/>
      <c r="G26" s="107" t="str">
        <f t="shared" si="0"/>
        <v/>
      </c>
      <c r="H26" s="108"/>
      <c r="I26" s="109">
        <v>30</v>
      </c>
      <c r="J26" s="152" t="s">
        <v>58</v>
      </c>
      <c r="K26" s="153" t="s">
        <v>59</v>
      </c>
      <c r="L26" s="62">
        <v>11.95</v>
      </c>
      <c r="M26" s="130"/>
      <c r="N26" s="55" t="str">
        <f t="shared" si="1"/>
        <v/>
      </c>
      <c r="O26" s="15"/>
    </row>
    <row r="27" spans="2:15" ht="15.6" customHeight="1" x14ac:dyDescent="0.3">
      <c r="B27" s="2">
        <v>21</v>
      </c>
      <c r="C27" s="154" t="s">
        <v>60</v>
      </c>
      <c r="D27" s="153" t="s">
        <v>61</v>
      </c>
      <c r="E27" s="127">
        <v>15.95</v>
      </c>
      <c r="F27" s="86"/>
      <c r="G27" s="107" t="str">
        <f t="shared" si="0"/>
        <v/>
      </c>
      <c r="H27" s="108"/>
      <c r="I27" s="109">
        <v>32</v>
      </c>
      <c r="J27" s="152" t="s">
        <v>56</v>
      </c>
      <c r="K27" s="153" t="s">
        <v>62</v>
      </c>
      <c r="L27" s="62">
        <v>22.7</v>
      </c>
      <c r="M27" s="130"/>
      <c r="N27" s="55" t="str">
        <f t="shared" si="1"/>
        <v/>
      </c>
      <c r="O27" s="15"/>
    </row>
    <row r="28" spans="2:15" ht="15.6" customHeight="1" thickBot="1" x14ac:dyDescent="0.35">
      <c r="B28" s="2">
        <v>23</v>
      </c>
      <c r="C28" s="64" t="s">
        <v>63</v>
      </c>
      <c r="D28" s="155" t="s">
        <v>64</v>
      </c>
      <c r="E28" s="132">
        <v>27.9</v>
      </c>
      <c r="F28" s="97"/>
      <c r="G28" s="117" t="str">
        <f t="shared" si="0"/>
        <v/>
      </c>
      <c r="H28" s="118"/>
      <c r="I28" s="119">
        <v>34</v>
      </c>
      <c r="J28" s="156" t="s">
        <v>65</v>
      </c>
      <c r="K28" s="155" t="s">
        <v>66</v>
      </c>
      <c r="L28" s="71">
        <v>22.7</v>
      </c>
      <c r="M28" s="121"/>
      <c r="N28" s="104" t="str">
        <f t="shared" si="1"/>
        <v/>
      </c>
      <c r="O28" s="15"/>
    </row>
    <row r="29" spans="2:15" ht="15.6" customHeight="1" thickBot="1" x14ac:dyDescent="0.4">
      <c r="C29" s="364" t="s">
        <v>67</v>
      </c>
      <c r="D29" s="365"/>
      <c r="E29" s="157"/>
      <c r="F29" s="158"/>
      <c r="G29" s="107" t="str">
        <f t="shared" si="0"/>
        <v/>
      </c>
      <c r="H29" s="108"/>
      <c r="I29" s="109">
        <v>36</v>
      </c>
      <c r="J29" s="52" t="s">
        <v>68</v>
      </c>
      <c r="K29" s="159" t="s">
        <v>69</v>
      </c>
      <c r="L29" s="53">
        <v>10.9</v>
      </c>
      <c r="M29" s="112"/>
      <c r="N29" s="55" t="str">
        <f t="shared" si="1"/>
        <v/>
      </c>
      <c r="O29" s="15"/>
    </row>
    <row r="30" spans="2:15" ht="15.6" customHeight="1" thickBot="1" x14ac:dyDescent="0.35">
      <c r="C30" s="160"/>
      <c r="D30" s="161"/>
      <c r="E30" s="162"/>
      <c r="F30" s="163"/>
      <c r="G30" s="164" t="str">
        <f t="shared" si="0"/>
        <v/>
      </c>
      <c r="H30" s="133"/>
      <c r="I30" s="134">
        <v>38</v>
      </c>
      <c r="J30" s="165" t="s">
        <v>70</v>
      </c>
      <c r="K30" s="166" t="s">
        <v>71</v>
      </c>
      <c r="L30" s="167">
        <v>11.15</v>
      </c>
      <c r="M30" s="168"/>
      <c r="N30" s="169" t="str">
        <f t="shared" si="1"/>
        <v/>
      </c>
      <c r="O30" s="15"/>
    </row>
    <row r="31" spans="2:15" ht="15.6" customHeight="1" x14ac:dyDescent="0.35">
      <c r="C31" s="370" t="s">
        <v>72</v>
      </c>
      <c r="D31" s="371"/>
      <c r="E31" s="170"/>
      <c r="F31" s="74"/>
      <c r="G31" s="75" t="str">
        <f t="shared" si="0"/>
        <v/>
      </c>
      <c r="H31" s="147"/>
      <c r="I31" s="148">
        <v>40</v>
      </c>
      <c r="J31" s="171" t="s">
        <v>73</v>
      </c>
      <c r="K31" s="172" t="s">
        <v>64</v>
      </c>
      <c r="L31" s="173">
        <v>19.100000000000001</v>
      </c>
      <c r="M31" s="174"/>
      <c r="N31" s="82" t="str">
        <f t="shared" si="1"/>
        <v/>
      </c>
      <c r="O31" s="15"/>
    </row>
    <row r="32" spans="2:15" ht="15.6" customHeight="1" thickBot="1" x14ac:dyDescent="0.35">
      <c r="C32" s="175"/>
      <c r="D32" s="176"/>
      <c r="E32" s="177"/>
      <c r="F32" s="97"/>
      <c r="G32" s="117" t="str">
        <f t="shared" si="0"/>
        <v/>
      </c>
      <c r="H32" s="118"/>
      <c r="I32" s="119">
        <v>42</v>
      </c>
      <c r="J32" s="178" t="s">
        <v>74</v>
      </c>
      <c r="K32" s="102" t="s">
        <v>75</v>
      </c>
      <c r="L32" s="132">
        <v>19.100000000000001</v>
      </c>
      <c r="M32" s="103"/>
      <c r="N32" s="104" t="str">
        <f t="shared" si="1"/>
        <v/>
      </c>
      <c r="O32" s="15"/>
    </row>
    <row r="33" spans="2:15" ht="15.6" customHeight="1" thickBot="1" x14ac:dyDescent="0.4">
      <c r="C33" s="364" t="s">
        <v>76</v>
      </c>
      <c r="D33" s="365"/>
      <c r="E33" s="157"/>
      <c r="F33" s="158"/>
      <c r="G33" s="107" t="str">
        <f t="shared" si="0"/>
        <v/>
      </c>
      <c r="H33" s="108"/>
      <c r="I33" s="109">
        <v>44</v>
      </c>
      <c r="J33" s="52" t="s">
        <v>77</v>
      </c>
      <c r="K33" s="159" t="s">
        <v>78</v>
      </c>
      <c r="L33" s="53">
        <v>13.8</v>
      </c>
      <c r="M33" s="112"/>
      <c r="N33" s="55" t="str">
        <f t="shared" si="1"/>
        <v/>
      </c>
      <c r="O33" s="15"/>
    </row>
    <row r="34" spans="2:15" ht="15.6" customHeight="1" x14ac:dyDescent="0.3">
      <c r="B34" s="2">
        <v>25</v>
      </c>
      <c r="C34" s="45" t="s">
        <v>79</v>
      </c>
      <c r="D34" s="159" t="s">
        <v>80</v>
      </c>
      <c r="E34" s="127">
        <v>6.95</v>
      </c>
      <c r="F34" s="86"/>
      <c r="G34" s="107" t="str">
        <f t="shared" si="0"/>
        <v/>
      </c>
      <c r="H34" s="108"/>
      <c r="I34" s="109">
        <v>46</v>
      </c>
      <c r="J34" s="179" t="s">
        <v>81</v>
      </c>
      <c r="K34" s="180" t="s">
        <v>82</v>
      </c>
      <c r="L34" s="62">
        <v>13.8</v>
      </c>
      <c r="M34" s="130"/>
      <c r="N34" s="55" t="str">
        <f t="shared" si="1"/>
        <v/>
      </c>
      <c r="O34" s="15"/>
    </row>
    <row r="35" spans="2:15" ht="15.6" customHeight="1" x14ac:dyDescent="0.3">
      <c r="B35" s="2">
        <v>27</v>
      </c>
      <c r="C35" s="181" t="s">
        <v>83</v>
      </c>
      <c r="D35" s="180" t="s">
        <v>84</v>
      </c>
      <c r="E35" s="127">
        <v>6.95</v>
      </c>
      <c r="F35" s="86"/>
      <c r="G35" s="107" t="str">
        <f t="shared" si="0"/>
        <v/>
      </c>
      <c r="H35" s="108"/>
      <c r="I35" s="109">
        <v>48</v>
      </c>
      <c r="J35" s="152" t="s">
        <v>85</v>
      </c>
      <c r="K35" s="180" t="s">
        <v>86</v>
      </c>
      <c r="L35" s="62">
        <v>19.2</v>
      </c>
      <c r="M35" s="130"/>
      <c r="N35" s="55" t="str">
        <f t="shared" si="1"/>
        <v/>
      </c>
      <c r="O35" s="15"/>
    </row>
    <row r="36" spans="2:15" ht="15.6" customHeight="1" x14ac:dyDescent="0.3">
      <c r="B36" s="2">
        <v>29</v>
      </c>
      <c r="C36" s="154" t="s">
        <v>87</v>
      </c>
      <c r="D36" s="180" t="s">
        <v>88</v>
      </c>
      <c r="E36" s="127">
        <v>11.15</v>
      </c>
      <c r="F36" s="86"/>
      <c r="G36" s="107" t="str">
        <f t="shared" si="0"/>
        <v/>
      </c>
      <c r="H36" s="108"/>
      <c r="I36" s="109">
        <v>50</v>
      </c>
      <c r="J36" s="152" t="s">
        <v>89</v>
      </c>
      <c r="K36" s="180" t="s">
        <v>90</v>
      </c>
      <c r="L36" s="62">
        <v>19.2</v>
      </c>
      <c r="M36" s="130"/>
      <c r="N36" s="55" t="str">
        <f t="shared" si="1"/>
        <v/>
      </c>
      <c r="O36" s="15"/>
    </row>
    <row r="37" spans="2:15" ht="15.6" customHeight="1" thickBot="1" x14ac:dyDescent="0.35">
      <c r="B37" s="2">
        <v>31</v>
      </c>
      <c r="C37" s="182" t="s">
        <v>91</v>
      </c>
      <c r="D37" s="166" t="s">
        <v>92</v>
      </c>
      <c r="E37" s="167">
        <v>11.15</v>
      </c>
      <c r="F37" s="163"/>
      <c r="G37" s="164" t="str">
        <f t="shared" si="0"/>
        <v/>
      </c>
      <c r="H37" s="133"/>
      <c r="I37" s="134">
        <v>52</v>
      </c>
      <c r="J37" s="183" t="s">
        <v>93</v>
      </c>
      <c r="K37" s="166" t="s">
        <v>94</v>
      </c>
      <c r="L37" s="184">
        <v>22.45</v>
      </c>
      <c r="M37" s="185"/>
      <c r="N37" s="169" t="str">
        <f t="shared" si="1"/>
        <v/>
      </c>
      <c r="O37" s="15"/>
    </row>
    <row r="38" spans="2:15" ht="15.6" customHeight="1" thickBot="1" x14ac:dyDescent="0.4">
      <c r="C38" s="362" t="s">
        <v>95</v>
      </c>
      <c r="D38" s="363"/>
      <c r="E38" s="146"/>
      <c r="F38" s="74"/>
      <c r="G38" s="75" t="str">
        <f t="shared" si="0"/>
        <v/>
      </c>
      <c r="H38" s="147"/>
      <c r="I38" s="148">
        <v>54</v>
      </c>
      <c r="J38" s="186" t="s">
        <v>96</v>
      </c>
      <c r="K38" s="172" t="s">
        <v>97</v>
      </c>
      <c r="L38" s="80">
        <v>15.85</v>
      </c>
      <c r="M38" s="187"/>
      <c r="N38" s="82" t="str">
        <f t="shared" si="1"/>
        <v/>
      </c>
      <c r="O38" s="15"/>
    </row>
    <row r="39" spans="2:15" ht="15.6" customHeight="1" x14ac:dyDescent="0.3">
      <c r="B39" s="2">
        <v>33</v>
      </c>
      <c r="C39" s="45" t="s">
        <v>98</v>
      </c>
      <c r="D39" s="159" t="s">
        <v>99</v>
      </c>
      <c r="E39" s="127">
        <v>9.9499999999999993</v>
      </c>
      <c r="F39" s="86"/>
      <c r="G39" s="87" t="str">
        <f t="shared" si="0"/>
        <v/>
      </c>
      <c r="H39" s="88"/>
      <c r="I39" s="188">
        <v>56</v>
      </c>
      <c r="J39" s="152" t="s">
        <v>100</v>
      </c>
      <c r="K39" s="57" t="s">
        <v>101</v>
      </c>
      <c r="L39" s="62">
        <v>25.65</v>
      </c>
      <c r="M39" s="63"/>
      <c r="N39" s="189" t="str">
        <f t="shared" si="1"/>
        <v/>
      </c>
      <c r="O39" s="15"/>
    </row>
    <row r="40" spans="2:15" ht="15.6" customHeight="1" x14ac:dyDescent="0.3">
      <c r="B40" s="2">
        <v>35</v>
      </c>
      <c r="C40" s="154" t="s">
        <v>102</v>
      </c>
      <c r="D40" s="180" t="s">
        <v>64</v>
      </c>
      <c r="E40" s="127">
        <v>15.85</v>
      </c>
      <c r="F40" s="86"/>
      <c r="G40" s="87" t="str">
        <f t="shared" si="0"/>
        <v/>
      </c>
      <c r="H40" s="88"/>
      <c r="I40" s="188">
        <v>58</v>
      </c>
      <c r="J40" s="152" t="s">
        <v>103</v>
      </c>
      <c r="K40" s="180" t="s">
        <v>104</v>
      </c>
      <c r="L40" s="62">
        <v>9.9499999999999993</v>
      </c>
      <c r="M40" s="63"/>
      <c r="N40" s="189" t="str">
        <f t="shared" si="1"/>
        <v/>
      </c>
      <c r="O40" s="15"/>
    </row>
    <row r="41" spans="2:15" ht="15.6" customHeight="1" thickBot="1" x14ac:dyDescent="0.35">
      <c r="B41" s="2">
        <v>37</v>
      </c>
      <c r="C41" s="190" t="s">
        <v>105</v>
      </c>
      <c r="D41" s="102" t="s">
        <v>106</v>
      </c>
      <c r="E41" s="71">
        <v>25.65</v>
      </c>
      <c r="F41" s="97"/>
      <c r="G41" s="98" t="str">
        <f t="shared" si="0"/>
        <v/>
      </c>
      <c r="H41" s="99"/>
      <c r="I41" s="191">
        <v>60</v>
      </c>
      <c r="J41" s="156" t="s">
        <v>107</v>
      </c>
      <c r="K41" s="102" t="s">
        <v>108</v>
      </c>
      <c r="L41" s="71">
        <v>25.65</v>
      </c>
      <c r="M41" s="72"/>
      <c r="N41" s="192" t="str">
        <f t="shared" si="1"/>
        <v/>
      </c>
      <c r="O41" s="15"/>
    </row>
    <row r="42" spans="2:15" ht="15.6" customHeight="1" thickBot="1" x14ac:dyDescent="0.4">
      <c r="C42" s="364" t="s">
        <v>109</v>
      </c>
      <c r="D42" s="365"/>
      <c r="E42" s="157"/>
      <c r="F42" s="193"/>
      <c r="G42" s="107" t="str">
        <f t="shared" si="0"/>
        <v/>
      </c>
      <c r="H42" s="108"/>
      <c r="I42" s="109">
        <v>62</v>
      </c>
      <c r="J42" s="194" t="s">
        <v>110</v>
      </c>
      <c r="K42" s="159" t="s">
        <v>111</v>
      </c>
      <c r="L42" s="53">
        <v>36.1</v>
      </c>
      <c r="M42" s="195"/>
      <c r="N42" s="55" t="str">
        <f t="shared" si="1"/>
        <v/>
      </c>
      <c r="O42" s="15"/>
    </row>
    <row r="43" spans="2:15" ht="15.6" customHeight="1" thickBot="1" x14ac:dyDescent="0.35">
      <c r="B43" s="2">
        <v>39</v>
      </c>
      <c r="C43" s="196" t="s">
        <v>112</v>
      </c>
      <c r="D43" s="197" t="s">
        <v>113</v>
      </c>
      <c r="E43" s="167">
        <v>13.6</v>
      </c>
      <c r="F43" s="198"/>
      <c r="G43" s="199" t="str">
        <f t="shared" si="0"/>
        <v/>
      </c>
      <c r="H43" s="200"/>
      <c r="I43" s="201">
        <v>64</v>
      </c>
      <c r="J43" s="183" t="s">
        <v>114</v>
      </c>
      <c r="K43" s="166" t="s">
        <v>115</v>
      </c>
      <c r="L43" s="184">
        <v>31.4</v>
      </c>
      <c r="M43" s="202"/>
      <c r="N43" s="203" t="str">
        <f t="shared" si="1"/>
        <v/>
      </c>
      <c r="O43" s="15"/>
    </row>
    <row r="44" spans="2:15" ht="15.6" customHeight="1" thickBot="1" x14ac:dyDescent="0.4">
      <c r="C44" s="362" t="s">
        <v>116</v>
      </c>
      <c r="D44" s="363"/>
      <c r="E44" s="204"/>
      <c r="F44" s="74"/>
      <c r="G44" s="75" t="str">
        <f t="shared" si="0"/>
        <v/>
      </c>
      <c r="H44" s="147"/>
      <c r="I44" s="148">
        <v>66</v>
      </c>
      <c r="J44" s="205" t="s">
        <v>117</v>
      </c>
      <c r="K44" s="206" t="s">
        <v>118</v>
      </c>
      <c r="L44" s="80">
        <v>6.35</v>
      </c>
      <c r="M44" s="187"/>
      <c r="N44" s="82" t="str">
        <f t="shared" si="1"/>
        <v/>
      </c>
      <c r="O44" s="15"/>
    </row>
    <row r="45" spans="2:15" ht="15.6" customHeight="1" x14ac:dyDescent="0.3">
      <c r="B45" s="2">
        <v>41</v>
      </c>
      <c r="C45" s="207" t="s">
        <v>119</v>
      </c>
      <c r="D45" s="151" t="s">
        <v>120</v>
      </c>
      <c r="E45" s="208">
        <v>5.85</v>
      </c>
      <c r="F45" s="86"/>
      <c r="G45" s="87" t="str">
        <f t="shared" si="0"/>
        <v/>
      </c>
      <c r="H45" s="88"/>
      <c r="I45" s="188">
        <v>68</v>
      </c>
      <c r="J45" s="209" t="s">
        <v>121</v>
      </c>
      <c r="K45" s="153" t="s">
        <v>122</v>
      </c>
      <c r="L45" s="208">
        <v>5.85</v>
      </c>
      <c r="M45" s="210"/>
      <c r="N45" s="189" t="str">
        <f t="shared" si="1"/>
        <v/>
      </c>
      <c r="O45" s="15"/>
    </row>
    <row r="46" spans="2:15" ht="15.6" customHeight="1" thickBot="1" x14ac:dyDescent="0.35">
      <c r="B46" s="2">
        <v>43</v>
      </c>
      <c r="C46" s="211" t="s">
        <v>123</v>
      </c>
      <c r="D46" s="212" t="s">
        <v>124</v>
      </c>
      <c r="E46" s="184">
        <v>8.8000000000000007</v>
      </c>
      <c r="F46" s="163"/>
      <c r="G46" s="199" t="str">
        <f t="shared" si="0"/>
        <v/>
      </c>
      <c r="H46" s="200"/>
      <c r="I46" s="201">
        <v>70</v>
      </c>
      <c r="J46" s="213"/>
      <c r="K46" s="212"/>
      <c r="L46" s="214"/>
      <c r="M46" s="215"/>
      <c r="N46" s="203" t="str">
        <f t="shared" si="1"/>
        <v/>
      </c>
      <c r="O46" s="15"/>
    </row>
    <row r="47" spans="2:15" ht="15.6" customHeight="1" x14ac:dyDescent="0.35">
      <c r="C47" s="370" t="s">
        <v>125</v>
      </c>
      <c r="D47" s="371"/>
      <c r="E47" s="80"/>
      <c r="F47" s="216"/>
      <c r="G47" s="75" t="str">
        <f t="shared" si="0"/>
        <v/>
      </c>
      <c r="H47" s="147"/>
      <c r="I47" s="148">
        <v>72</v>
      </c>
      <c r="J47" s="186" t="s">
        <v>126</v>
      </c>
      <c r="K47" s="217" t="s">
        <v>127</v>
      </c>
      <c r="L47" s="218">
        <v>17</v>
      </c>
      <c r="M47" s="219"/>
      <c r="N47" s="82" t="str">
        <f t="shared" si="1"/>
        <v/>
      </c>
      <c r="O47" s="15"/>
    </row>
    <row r="48" spans="2:15" ht="15.6" customHeight="1" thickBot="1" x14ac:dyDescent="0.35">
      <c r="B48" s="2">
        <v>45</v>
      </c>
      <c r="C48" s="220" t="s">
        <v>128</v>
      </c>
      <c r="D48" s="120" t="s">
        <v>129</v>
      </c>
      <c r="E48" s="71">
        <v>10.3</v>
      </c>
      <c r="F48" s="221"/>
      <c r="G48" s="98" t="str">
        <f t="shared" si="0"/>
        <v/>
      </c>
      <c r="H48" s="99"/>
      <c r="I48" s="191">
        <v>74</v>
      </c>
      <c r="J48" s="156" t="s">
        <v>130</v>
      </c>
      <c r="K48" s="222" t="s">
        <v>131</v>
      </c>
      <c r="L48" s="223">
        <v>25.85</v>
      </c>
      <c r="M48" s="224"/>
      <c r="N48" s="192" t="str">
        <f t="shared" si="1"/>
        <v/>
      </c>
      <c r="O48" s="15"/>
    </row>
    <row r="49" spans="2:15" ht="3" customHeight="1" thickBot="1" x14ac:dyDescent="0.35">
      <c r="C49" s="225"/>
      <c r="D49" s="226"/>
      <c r="E49" s="4"/>
      <c r="F49" s="227"/>
      <c r="G49" s="228"/>
      <c r="H49" s="229"/>
      <c r="I49" s="230"/>
      <c r="J49" s="225"/>
      <c r="K49" s="231"/>
      <c r="L49" s="232"/>
      <c r="M49" s="13"/>
      <c r="N49" s="233"/>
      <c r="O49" s="15"/>
    </row>
    <row r="50" spans="2:15" ht="15.6" customHeight="1" thickBot="1" x14ac:dyDescent="0.4">
      <c r="C50" s="362" t="s">
        <v>132</v>
      </c>
      <c r="D50" s="363"/>
      <c r="E50" s="204"/>
      <c r="F50" s="74"/>
      <c r="G50" s="75" t="str">
        <f t="shared" si="0"/>
        <v/>
      </c>
      <c r="H50" s="234"/>
      <c r="I50" s="235">
        <v>76</v>
      </c>
      <c r="J50" s="236" t="s">
        <v>133</v>
      </c>
      <c r="K50" s="79" t="s">
        <v>134</v>
      </c>
      <c r="L50" s="172">
        <v>8.25</v>
      </c>
      <c r="M50" s="174"/>
      <c r="N50" s="82" t="str">
        <f t="shared" si="1"/>
        <v/>
      </c>
      <c r="O50" s="15"/>
    </row>
    <row r="51" spans="2:15" ht="15.6" customHeight="1" thickBot="1" x14ac:dyDescent="0.35">
      <c r="B51" s="2">
        <v>47</v>
      </c>
      <c r="C51" s="237" t="s">
        <v>135</v>
      </c>
      <c r="D51" s="238" t="s">
        <v>136</v>
      </c>
      <c r="E51" s="223">
        <v>21.9</v>
      </c>
      <c r="F51" s="97"/>
      <c r="G51" s="98" t="str">
        <f t="shared" si="0"/>
        <v/>
      </c>
      <c r="H51" s="118"/>
      <c r="I51" s="119">
        <v>78</v>
      </c>
      <c r="J51" s="239" t="s">
        <v>137</v>
      </c>
      <c r="K51" s="155" t="s">
        <v>138</v>
      </c>
      <c r="L51" s="102">
        <v>8.25</v>
      </c>
      <c r="M51" s="103"/>
      <c r="N51" s="104" t="str">
        <f t="shared" si="1"/>
        <v/>
      </c>
      <c r="O51" s="15"/>
    </row>
    <row r="52" spans="2:15" ht="15.6" customHeight="1" thickBot="1" x14ac:dyDescent="0.4">
      <c r="C52" s="364" t="s">
        <v>139</v>
      </c>
      <c r="D52" s="365"/>
      <c r="E52" s="157"/>
      <c r="F52" s="106"/>
      <c r="G52" s="107" t="str">
        <f t="shared" si="0"/>
        <v/>
      </c>
      <c r="H52" s="108"/>
      <c r="I52" s="109">
        <v>80</v>
      </c>
      <c r="J52" s="194" t="s">
        <v>140</v>
      </c>
      <c r="K52" s="151" t="s">
        <v>141</v>
      </c>
      <c r="L52" s="240">
        <v>8.35</v>
      </c>
      <c r="M52" s="241"/>
      <c r="N52" s="55" t="str">
        <f t="shared" si="1"/>
        <v/>
      </c>
      <c r="O52" s="15"/>
    </row>
    <row r="53" spans="2:15" ht="15.6" customHeight="1" thickBot="1" x14ac:dyDescent="0.35">
      <c r="B53" s="2">
        <v>49</v>
      </c>
      <c r="C53" s="242" t="s">
        <v>142</v>
      </c>
      <c r="D53" s="238" t="s">
        <v>143</v>
      </c>
      <c r="E53" s="132">
        <v>16.850000000000001</v>
      </c>
      <c r="F53" s="243"/>
      <c r="G53" s="117" t="str">
        <f t="shared" si="0"/>
        <v/>
      </c>
      <c r="H53" s="118"/>
      <c r="I53" s="119">
        <v>82</v>
      </c>
      <c r="J53" s="156" t="s">
        <v>144</v>
      </c>
      <c r="K53" s="155" t="s">
        <v>145</v>
      </c>
      <c r="L53" s="71">
        <v>19.3</v>
      </c>
      <c r="M53" s="121"/>
      <c r="N53" s="104" t="str">
        <f t="shared" si="1"/>
        <v/>
      </c>
      <c r="O53" s="15"/>
    </row>
    <row r="54" spans="2:15" ht="15.6" customHeight="1" thickBot="1" x14ac:dyDescent="0.4">
      <c r="C54" s="364" t="s">
        <v>146</v>
      </c>
      <c r="D54" s="365"/>
      <c r="E54" s="157"/>
      <c r="F54" s="106"/>
      <c r="G54" s="107" t="str">
        <f t="shared" si="0"/>
        <v/>
      </c>
      <c r="H54" s="108"/>
      <c r="I54" s="109">
        <v>84</v>
      </c>
      <c r="J54" s="52" t="s">
        <v>147</v>
      </c>
      <c r="K54" s="151" t="s">
        <v>148</v>
      </c>
      <c r="L54" s="53">
        <v>15.95</v>
      </c>
      <c r="M54" s="112"/>
      <c r="N54" s="55" t="str">
        <f t="shared" si="1"/>
        <v/>
      </c>
      <c r="O54" s="15"/>
    </row>
    <row r="55" spans="2:15" ht="15.6" customHeight="1" thickBot="1" x14ac:dyDescent="0.35">
      <c r="B55" s="2">
        <v>51</v>
      </c>
      <c r="C55" s="244" t="s">
        <v>149</v>
      </c>
      <c r="D55" s="197" t="s">
        <v>150</v>
      </c>
      <c r="E55" s="167">
        <v>10.45</v>
      </c>
      <c r="F55" s="245"/>
      <c r="G55" s="164" t="str">
        <f t="shared" si="0"/>
        <v/>
      </c>
      <c r="H55" s="133"/>
      <c r="I55" s="134">
        <v>86</v>
      </c>
      <c r="J55" s="213" t="s">
        <v>151</v>
      </c>
      <c r="K55" s="212" t="s">
        <v>152</v>
      </c>
      <c r="L55" s="184">
        <v>16.95</v>
      </c>
      <c r="M55" s="185"/>
      <c r="N55" s="169" t="str">
        <f t="shared" si="1"/>
        <v/>
      </c>
      <c r="O55" s="15"/>
    </row>
    <row r="56" spans="2:15" ht="15.6" customHeight="1" thickBot="1" x14ac:dyDescent="0.4">
      <c r="C56" s="362" t="s">
        <v>153</v>
      </c>
      <c r="D56" s="363"/>
      <c r="E56" s="146"/>
      <c r="F56" s="246"/>
      <c r="G56" s="75" t="str">
        <f t="shared" si="0"/>
        <v/>
      </c>
      <c r="H56" s="147"/>
      <c r="I56" s="148">
        <v>88</v>
      </c>
      <c r="J56" s="186"/>
      <c r="K56" s="247"/>
      <c r="L56" s="248"/>
      <c r="M56" s="81"/>
      <c r="N56" s="82" t="str">
        <f t="shared" si="1"/>
        <v/>
      </c>
      <c r="O56" s="15"/>
    </row>
    <row r="57" spans="2:15" ht="15.6" customHeight="1" thickBot="1" x14ac:dyDescent="0.35">
      <c r="B57" s="2">
        <v>53</v>
      </c>
      <c r="C57" s="249" t="s">
        <v>154</v>
      </c>
      <c r="D57" s="250" t="s">
        <v>155</v>
      </c>
      <c r="E57" s="251">
        <v>10.5</v>
      </c>
      <c r="F57" s="243"/>
      <c r="G57" s="117" t="str">
        <f t="shared" si="0"/>
        <v/>
      </c>
      <c r="H57" s="118"/>
      <c r="I57" s="119">
        <v>90</v>
      </c>
      <c r="J57" s="252" t="s">
        <v>156</v>
      </c>
      <c r="K57" s="120" t="s">
        <v>64</v>
      </c>
      <c r="L57" s="253">
        <v>14.3</v>
      </c>
      <c r="M57" s="121"/>
      <c r="N57" s="104" t="str">
        <f t="shared" si="1"/>
        <v/>
      </c>
      <c r="O57" s="15"/>
    </row>
    <row r="58" spans="2:15" ht="15.6" customHeight="1" thickBot="1" x14ac:dyDescent="0.4">
      <c r="C58" s="364" t="s">
        <v>157</v>
      </c>
      <c r="D58" s="365"/>
      <c r="E58" s="254"/>
      <c r="F58" s="158"/>
      <c r="G58" s="107" t="str">
        <f t="shared" si="0"/>
        <v/>
      </c>
      <c r="H58" s="108"/>
      <c r="I58" s="109">
        <v>92</v>
      </c>
      <c r="J58" s="255" t="s">
        <v>158</v>
      </c>
      <c r="K58" s="151" t="s">
        <v>159</v>
      </c>
      <c r="L58" s="53">
        <v>20.3</v>
      </c>
      <c r="M58" s="112"/>
      <c r="N58" s="55" t="str">
        <f t="shared" si="1"/>
        <v/>
      </c>
      <c r="O58" s="15"/>
    </row>
    <row r="59" spans="2:15" ht="15.6" customHeight="1" x14ac:dyDescent="0.3">
      <c r="B59" s="2">
        <v>55</v>
      </c>
      <c r="C59" s="256" t="s">
        <v>160</v>
      </c>
      <c r="D59" s="257" t="s">
        <v>161</v>
      </c>
      <c r="E59" s="258">
        <v>11.5</v>
      </c>
      <c r="F59" s="86"/>
      <c r="G59" s="107" t="str">
        <f t="shared" si="0"/>
        <v/>
      </c>
      <c r="H59" s="108"/>
      <c r="I59" s="109">
        <v>94</v>
      </c>
      <c r="J59" s="152" t="s">
        <v>162</v>
      </c>
      <c r="K59" s="259" t="s">
        <v>66</v>
      </c>
      <c r="L59" s="260">
        <v>10.5</v>
      </c>
      <c r="M59" s="130"/>
      <c r="N59" s="55" t="str">
        <f t="shared" si="1"/>
        <v/>
      </c>
      <c r="O59" s="15"/>
    </row>
    <row r="60" spans="2:15" ht="15.6" customHeight="1" thickBot="1" x14ac:dyDescent="0.35">
      <c r="C60" s="261"/>
      <c r="D60" s="262"/>
      <c r="E60" s="166"/>
      <c r="F60" s="163"/>
      <c r="G60" s="164" t="str">
        <f t="shared" si="0"/>
        <v/>
      </c>
      <c r="H60" s="133"/>
      <c r="I60" s="134">
        <v>96</v>
      </c>
      <c r="J60" s="183" t="s">
        <v>163</v>
      </c>
      <c r="K60" s="263" t="s">
        <v>75</v>
      </c>
      <c r="L60" s="264">
        <v>10.5</v>
      </c>
      <c r="M60" s="185"/>
      <c r="N60" s="169" t="str">
        <f t="shared" si="1"/>
        <v/>
      </c>
      <c r="O60" s="15"/>
    </row>
    <row r="61" spans="2:15" ht="15.6" customHeight="1" thickBot="1" x14ac:dyDescent="0.4">
      <c r="C61" s="362" t="s">
        <v>164</v>
      </c>
      <c r="D61" s="363"/>
      <c r="E61" s="204"/>
      <c r="F61" s="74"/>
      <c r="G61" s="75" t="str">
        <f t="shared" si="0"/>
        <v/>
      </c>
      <c r="H61" s="147"/>
      <c r="I61" s="148">
        <v>98</v>
      </c>
      <c r="J61" s="265"/>
      <c r="K61" s="79"/>
      <c r="L61" s="80"/>
      <c r="M61" s="81"/>
      <c r="N61" s="82" t="str">
        <f t="shared" si="1"/>
        <v/>
      </c>
      <c r="O61" s="15"/>
    </row>
    <row r="62" spans="2:15" ht="15.6" customHeight="1" x14ac:dyDescent="0.3">
      <c r="B62" s="2">
        <v>57</v>
      </c>
      <c r="C62" s="266" t="s">
        <v>165</v>
      </c>
      <c r="D62" s="151" t="s">
        <v>166</v>
      </c>
      <c r="E62" s="180">
        <v>8.25</v>
      </c>
      <c r="F62" s="86"/>
      <c r="G62" s="107" t="str">
        <f t="shared" si="0"/>
        <v/>
      </c>
      <c r="H62" s="108"/>
      <c r="I62" s="109">
        <v>100</v>
      </c>
      <c r="J62" s="152" t="s">
        <v>167</v>
      </c>
      <c r="K62" s="153" t="s">
        <v>168</v>
      </c>
      <c r="L62" s="62">
        <v>14.6</v>
      </c>
      <c r="M62" s="130"/>
      <c r="N62" s="55" t="str">
        <f t="shared" si="1"/>
        <v/>
      </c>
      <c r="O62" s="15"/>
    </row>
    <row r="63" spans="2:15" ht="15.6" customHeight="1" thickBot="1" x14ac:dyDescent="0.35">
      <c r="B63" s="2">
        <v>59</v>
      </c>
      <c r="C63" s="267" t="s">
        <v>169</v>
      </c>
      <c r="D63" s="155" t="s">
        <v>170</v>
      </c>
      <c r="E63" s="102">
        <v>12.6</v>
      </c>
      <c r="F63" s="97"/>
      <c r="G63" s="117" t="str">
        <f t="shared" si="0"/>
        <v/>
      </c>
      <c r="H63" s="118"/>
      <c r="I63" s="119">
        <v>12</v>
      </c>
      <c r="J63" s="156" t="s">
        <v>171</v>
      </c>
      <c r="K63" s="155" t="s">
        <v>172</v>
      </c>
      <c r="L63" s="71">
        <v>14.6</v>
      </c>
      <c r="M63" s="121"/>
      <c r="N63" s="104" t="str">
        <f t="shared" si="1"/>
        <v/>
      </c>
      <c r="O63" s="15"/>
    </row>
    <row r="64" spans="2:15" ht="15.6" customHeight="1" thickBot="1" x14ac:dyDescent="0.4">
      <c r="C64" s="364" t="s">
        <v>173</v>
      </c>
      <c r="D64" s="365"/>
      <c r="E64" s="254"/>
      <c r="F64" s="158"/>
      <c r="G64" s="107" t="str">
        <f t="shared" si="0"/>
        <v/>
      </c>
      <c r="H64" s="108"/>
      <c r="I64" s="109">
        <v>102</v>
      </c>
      <c r="J64" s="255" t="s">
        <v>174</v>
      </c>
      <c r="K64" s="151" t="s">
        <v>175</v>
      </c>
      <c r="L64" s="53">
        <v>7</v>
      </c>
      <c r="M64" s="112"/>
      <c r="N64" s="55" t="str">
        <f t="shared" si="1"/>
        <v/>
      </c>
      <c r="O64" s="15"/>
    </row>
    <row r="65" spans="2:15" ht="15.6" customHeight="1" x14ac:dyDescent="0.3">
      <c r="B65" s="2">
        <v>61</v>
      </c>
      <c r="C65" s="268" t="s">
        <v>176</v>
      </c>
      <c r="D65" s="151" t="s">
        <v>177</v>
      </c>
      <c r="E65" s="208">
        <v>5.0999999999999996</v>
      </c>
      <c r="F65" s="269"/>
      <c r="G65" s="107" t="str">
        <f t="shared" si="0"/>
        <v/>
      </c>
      <c r="H65" s="108"/>
      <c r="I65" s="109">
        <v>104</v>
      </c>
      <c r="J65" s="152" t="s">
        <v>178</v>
      </c>
      <c r="K65" s="153" t="s">
        <v>52</v>
      </c>
      <c r="L65" s="62">
        <v>6.55</v>
      </c>
      <c r="M65" s="130"/>
      <c r="N65" s="55" t="str">
        <f t="shared" si="1"/>
        <v/>
      </c>
      <c r="O65" s="15"/>
    </row>
    <row r="66" spans="2:15" ht="15.6" customHeight="1" thickBot="1" x14ac:dyDescent="0.35">
      <c r="B66" s="2">
        <v>63</v>
      </c>
      <c r="C66" s="270" t="s">
        <v>179</v>
      </c>
      <c r="D66" s="212" t="s">
        <v>64</v>
      </c>
      <c r="E66" s="167">
        <v>6.45</v>
      </c>
      <c r="F66" s="245"/>
      <c r="G66" s="164" t="str">
        <f t="shared" si="0"/>
        <v/>
      </c>
      <c r="H66" s="133"/>
      <c r="I66" s="134">
        <v>106</v>
      </c>
      <c r="J66" s="271"/>
      <c r="K66" s="272"/>
      <c r="L66" s="273"/>
      <c r="M66" s="185"/>
      <c r="N66" s="169" t="str">
        <f t="shared" si="1"/>
        <v/>
      </c>
      <c r="O66" s="15"/>
    </row>
    <row r="67" spans="2:15" ht="15.6" customHeight="1" x14ac:dyDescent="0.35">
      <c r="C67" s="370" t="s">
        <v>180</v>
      </c>
      <c r="D67" s="371"/>
      <c r="E67" s="173"/>
      <c r="F67" s="74"/>
      <c r="G67" s="75" t="str">
        <f t="shared" si="0"/>
        <v/>
      </c>
      <c r="H67" s="147"/>
      <c r="I67" s="148">
        <v>108</v>
      </c>
      <c r="J67" s="186" t="s">
        <v>181</v>
      </c>
      <c r="K67" s="79" t="s">
        <v>182</v>
      </c>
      <c r="L67" s="80">
        <v>8.25</v>
      </c>
      <c r="M67" s="187"/>
      <c r="N67" s="82" t="str">
        <f t="shared" si="1"/>
        <v/>
      </c>
      <c r="O67" s="15"/>
    </row>
    <row r="68" spans="2:15" ht="15.6" customHeight="1" x14ac:dyDescent="0.3">
      <c r="B68" s="2">
        <v>65</v>
      </c>
      <c r="C68" s="154" t="s">
        <v>183</v>
      </c>
      <c r="D68" s="153" t="s">
        <v>184</v>
      </c>
      <c r="E68" s="127">
        <v>12.9</v>
      </c>
      <c r="F68" s="86"/>
      <c r="G68" s="87" t="str">
        <f>(IF(F68="",(""),(F68*E68)))</f>
        <v/>
      </c>
      <c r="H68" s="88"/>
      <c r="I68" s="188">
        <v>110</v>
      </c>
      <c r="J68" s="152" t="s">
        <v>185</v>
      </c>
      <c r="K68" s="153" t="s">
        <v>186</v>
      </c>
      <c r="L68" s="62">
        <v>15.7</v>
      </c>
      <c r="M68" s="63"/>
      <c r="N68" s="189" t="str">
        <f>(IF(M68="",(""),(M68*#REF!)))</f>
        <v/>
      </c>
      <c r="O68" s="15"/>
    </row>
    <row r="69" spans="2:15" ht="15.6" customHeight="1" x14ac:dyDescent="0.3">
      <c r="B69" s="2">
        <v>67</v>
      </c>
      <c r="C69" s="274" t="s">
        <v>187</v>
      </c>
      <c r="D69" s="153" t="s">
        <v>188</v>
      </c>
      <c r="E69" s="62">
        <v>8.25</v>
      </c>
      <c r="F69" s="269"/>
      <c r="G69" s="87" t="str">
        <f>(IF(F69="",(""),(F69*E69)))</f>
        <v/>
      </c>
      <c r="H69" s="88"/>
      <c r="I69" s="188">
        <v>112</v>
      </c>
      <c r="J69" s="152" t="s">
        <v>189</v>
      </c>
      <c r="K69" s="153" t="s">
        <v>190</v>
      </c>
      <c r="L69" s="62">
        <v>15.7</v>
      </c>
      <c r="M69" s="63"/>
      <c r="N69" s="189" t="str">
        <f>(IF(M69="",(""),(M69*L68)))</f>
        <v/>
      </c>
      <c r="O69" s="15"/>
    </row>
    <row r="70" spans="2:15" ht="15.6" customHeight="1" thickBot="1" x14ac:dyDescent="0.35">
      <c r="B70" s="2">
        <v>69</v>
      </c>
      <c r="C70" s="175"/>
      <c r="D70" s="176"/>
      <c r="E70" s="177"/>
      <c r="F70" s="243"/>
      <c r="G70" s="98" t="str">
        <f>(IF(F70="",(""),(F70*E69)))</f>
        <v/>
      </c>
      <c r="H70" s="99"/>
      <c r="I70" s="191">
        <v>114</v>
      </c>
      <c r="J70" s="176"/>
      <c r="K70" s="176"/>
      <c r="L70" s="176"/>
      <c r="M70" s="72"/>
      <c r="N70" s="192" t="str">
        <f>(IF(M70="",(""),(M70*L69)))</f>
        <v/>
      </c>
      <c r="O70" s="15"/>
    </row>
    <row r="71" spans="2:15" ht="15.6" customHeight="1" thickBot="1" x14ac:dyDescent="0.4">
      <c r="C71" s="372" t="s">
        <v>191</v>
      </c>
      <c r="D71" s="373"/>
      <c r="E71" s="275"/>
      <c r="F71" s="106"/>
      <c r="G71" s="107" t="str">
        <f t="shared" si="0"/>
        <v/>
      </c>
      <c r="H71" s="108"/>
      <c r="I71" s="109">
        <v>116</v>
      </c>
      <c r="J71" s="52" t="s">
        <v>192</v>
      </c>
      <c r="K71" s="84" t="s">
        <v>193</v>
      </c>
      <c r="L71" s="53">
        <v>11.6</v>
      </c>
      <c r="M71" s="112"/>
      <c r="N71" s="55" t="str">
        <f t="shared" si="1"/>
        <v/>
      </c>
      <c r="O71" s="15"/>
    </row>
    <row r="72" spans="2:15" ht="15.6" customHeight="1" x14ac:dyDescent="0.3">
      <c r="B72" s="2">
        <v>71</v>
      </c>
      <c r="C72" s="207" t="s">
        <v>194</v>
      </c>
      <c r="D72" s="151" t="s">
        <v>195</v>
      </c>
      <c r="E72" s="276">
        <v>29.95</v>
      </c>
      <c r="F72" s="269"/>
      <c r="G72" s="107" t="str">
        <f t="shared" si="0"/>
        <v/>
      </c>
      <c r="H72" s="108"/>
      <c r="I72" s="109">
        <v>118</v>
      </c>
      <c r="J72" s="209" t="s">
        <v>196</v>
      </c>
      <c r="K72" s="57" t="s">
        <v>197</v>
      </c>
      <c r="L72" s="62">
        <v>17.899999999999999</v>
      </c>
      <c r="M72" s="130"/>
      <c r="N72" s="55" t="str">
        <f t="shared" si="1"/>
        <v/>
      </c>
      <c r="O72" s="15"/>
    </row>
    <row r="73" spans="2:15" ht="15.6" customHeight="1" thickBot="1" x14ac:dyDescent="0.35">
      <c r="C73" s="277"/>
      <c r="D73" s="155"/>
      <c r="E73" s="278"/>
      <c r="F73" s="243"/>
      <c r="G73" s="117" t="str">
        <f t="shared" si="0"/>
        <v/>
      </c>
      <c r="H73" s="118"/>
      <c r="I73" s="119">
        <v>120</v>
      </c>
      <c r="J73" s="252" t="s">
        <v>198</v>
      </c>
      <c r="K73" s="95" t="s">
        <v>199</v>
      </c>
      <c r="L73" s="71">
        <v>25.6</v>
      </c>
      <c r="M73" s="121"/>
      <c r="N73" s="104" t="str">
        <f t="shared" si="1"/>
        <v/>
      </c>
      <c r="O73" s="15"/>
    </row>
    <row r="74" spans="2:15" ht="15.6" customHeight="1" thickBot="1" x14ac:dyDescent="0.4">
      <c r="C74" s="362" t="s">
        <v>200</v>
      </c>
      <c r="D74" s="363"/>
      <c r="E74" s="204"/>
      <c r="F74" s="74"/>
      <c r="G74" s="75" t="str">
        <f t="shared" si="0"/>
        <v/>
      </c>
      <c r="H74" s="147"/>
      <c r="I74" s="148">
        <v>122</v>
      </c>
      <c r="J74" s="186" t="s">
        <v>201</v>
      </c>
      <c r="K74" s="206" t="s">
        <v>202</v>
      </c>
      <c r="L74" s="80">
        <v>37.1</v>
      </c>
      <c r="M74" s="81"/>
      <c r="N74" s="82" t="str">
        <f t="shared" si="1"/>
        <v/>
      </c>
      <c r="O74" s="15"/>
    </row>
    <row r="75" spans="2:15" ht="15.6" customHeight="1" x14ac:dyDescent="0.3">
      <c r="B75" s="2">
        <v>73</v>
      </c>
      <c r="C75" s="207" t="s">
        <v>203</v>
      </c>
      <c r="D75" s="151" t="s">
        <v>75</v>
      </c>
      <c r="E75" s="208">
        <v>25.1</v>
      </c>
      <c r="F75" s="86"/>
      <c r="G75" s="107" t="str">
        <f t="shared" si="0"/>
        <v/>
      </c>
      <c r="H75" s="108"/>
      <c r="I75" s="109">
        <v>124</v>
      </c>
      <c r="J75" s="152" t="s">
        <v>204</v>
      </c>
      <c r="K75" s="153" t="s">
        <v>205</v>
      </c>
      <c r="L75" s="62">
        <v>17.399999999999999</v>
      </c>
      <c r="M75" s="130"/>
      <c r="N75" s="55" t="str">
        <f t="shared" si="1"/>
        <v/>
      </c>
      <c r="O75" s="15"/>
    </row>
    <row r="76" spans="2:15" ht="15.6" customHeight="1" x14ac:dyDescent="0.3">
      <c r="B76" s="2">
        <v>75</v>
      </c>
      <c r="C76" s="181" t="s">
        <v>206</v>
      </c>
      <c r="D76" s="153" t="s">
        <v>141</v>
      </c>
      <c r="E76" s="208">
        <v>25.1</v>
      </c>
      <c r="F76" s="86"/>
      <c r="G76" s="107" t="str">
        <f t="shared" si="0"/>
        <v/>
      </c>
      <c r="H76" s="108"/>
      <c r="I76" s="109">
        <v>126</v>
      </c>
      <c r="J76" s="209" t="s">
        <v>207</v>
      </c>
      <c r="K76" s="153" t="s">
        <v>208</v>
      </c>
      <c r="L76" s="62">
        <v>11.6</v>
      </c>
      <c r="M76" s="130"/>
      <c r="N76" s="55" t="str">
        <f t="shared" si="1"/>
        <v/>
      </c>
      <c r="O76" s="15"/>
    </row>
    <row r="77" spans="2:15" ht="15.6" customHeight="1" thickBot="1" x14ac:dyDescent="0.35">
      <c r="B77" s="2">
        <v>77</v>
      </c>
      <c r="C77" s="277"/>
      <c r="D77" s="155"/>
      <c r="E77" s="223"/>
      <c r="F77" s="97"/>
      <c r="G77" s="117" t="str">
        <f t="shared" si="0"/>
        <v/>
      </c>
      <c r="H77" s="118"/>
      <c r="I77" s="119">
        <v>128</v>
      </c>
      <c r="J77" s="156" t="s">
        <v>209</v>
      </c>
      <c r="K77" s="155" t="s">
        <v>210</v>
      </c>
      <c r="L77" s="71">
        <v>17.100000000000001</v>
      </c>
      <c r="M77" s="121"/>
      <c r="N77" s="104" t="str">
        <f t="shared" si="1"/>
        <v/>
      </c>
      <c r="O77" s="15"/>
    </row>
    <row r="78" spans="2:15" ht="15.6" customHeight="1" thickBot="1" x14ac:dyDescent="0.4">
      <c r="C78" s="364" t="s">
        <v>211</v>
      </c>
      <c r="D78" s="365"/>
      <c r="E78" s="279"/>
      <c r="F78" s="158"/>
      <c r="G78" s="107" t="str">
        <f t="shared" si="0"/>
        <v/>
      </c>
      <c r="H78" s="108"/>
      <c r="I78" s="109">
        <v>130</v>
      </c>
      <c r="J78" s="52" t="s">
        <v>212</v>
      </c>
      <c r="K78" s="151" t="s">
        <v>64</v>
      </c>
      <c r="L78" s="53">
        <v>7.5</v>
      </c>
      <c r="M78" s="112"/>
      <c r="N78" s="55" t="str">
        <f t="shared" si="1"/>
        <v/>
      </c>
      <c r="O78" s="15"/>
    </row>
    <row r="79" spans="2:15" ht="15.6" customHeight="1" thickBot="1" x14ac:dyDescent="0.35">
      <c r="C79" s="280"/>
      <c r="D79" s="91"/>
      <c r="E79" s="214"/>
      <c r="F79" s="163"/>
      <c r="G79" s="164" t="str">
        <f t="shared" ref="G79:G94" si="2">(IF(F79="",(""),(F79*E79)))</f>
        <v/>
      </c>
      <c r="H79" s="133"/>
      <c r="I79" s="134">
        <v>132</v>
      </c>
      <c r="J79" s="183" t="s">
        <v>213</v>
      </c>
      <c r="K79" s="212" t="s">
        <v>214</v>
      </c>
      <c r="L79" s="184">
        <v>7.5</v>
      </c>
      <c r="M79" s="185"/>
      <c r="N79" s="169" t="str">
        <f t="shared" ref="N79:N93" si="3">(IF(M79="",(""),(M79*L79)))</f>
        <v/>
      </c>
      <c r="O79" s="15"/>
    </row>
    <row r="80" spans="2:15" ht="15.6" customHeight="1" thickBot="1" x14ac:dyDescent="0.4">
      <c r="C80" s="362" t="s">
        <v>215</v>
      </c>
      <c r="D80" s="363"/>
      <c r="E80" s="204"/>
      <c r="F80" s="74"/>
      <c r="G80" s="75" t="str">
        <f t="shared" si="2"/>
        <v/>
      </c>
      <c r="H80" s="147"/>
      <c r="I80" s="148">
        <v>134</v>
      </c>
      <c r="J80" s="281" t="s">
        <v>216</v>
      </c>
      <c r="K80" s="79" t="s">
        <v>217</v>
      </c>
      <c r="L80" s="80">
        <v>5.45</v>
      </c>
      <c r="M80" s="81"/>
      <c r="N80" s="82" t="str">
        <f t="shared" si="3"/>
        <v/>
      </c>
      <c r="O80" s="15"/>
    </row>
    <row r="81" spans="1:15" ht="15.6" customHeight="1" thickBot="1" x14ac:dyDescent="0.35">
      <c r="C81" s="282"/>
      <c r="D81" s="283"/>
      <c r="E81" s="102"/>
      <c r="F81" s="97"/>
      <c r="G81" s="117" t="str">
        <f t="shared" si="2"/>
        <v/>
      </c>
      <c r="H81" s="118"/>
      <c r="I81" s="119">
        <v>136</v>
      </c>
      <c r="J81" s="156" t="s">
        <v>218</v>
      </c>
      <c r="K81" s="155" t="s">
        <v>219</v>
      </c>
      <c r="L81" s="71">
        <v>5.45</v>
      </c>
      <c r="M81" s="121"/>
      <c r="N81" s="104" t="str">
        <f t="shared" si="3"/>
        <v/>
      </c>
      <c r="O81" s="15"/>
    </row>
    <row r="82" spans="1:15" ht="15.6" customHeight="1" thickBot="1" x14ac:dyDescent="0.4">
      <c r="C82" s="364" t="s">
        <v>220</v>
      </c>
      <c r="D82" s="365"/>
      <c r="E82" s="254"/>
      <c r="F82" s="158"/>
      <c r="G82" s="107" t="str">
        <f t="shared" si="2"/>
        <v/>
      </c>
      <c r="H82" s="108"/>
      <c r="I82" s="109">
        <v>138</v>
      </c>
      <c r="J82" s="255" t="s">
        <v>221</v>
      </c>
      <c r="K82" s="151" t="s">
        <v>222</v>
      </c>
      <c r="L82" s="53">
        <v>12.45</v>
      </c>
      <c r="M82" s="112"/>
      <c r="N82" s="55" t="str">
        <f t="shared" si="3"/>
        <v/>
      </c>
      <c r="O82" s="15"/>
    </row>
    <row r="83" spans="1:15" ht="15.6" customHeight="1" thickBot="1" x14ac:dyDescent="0.35">
      <c r="B83" s="2">
        <v>79</v>
      </c>
      <c r="C83" s="284" t="s">
        <v>223</v>
      </c>
      <c r="D83" s="91" t="s">
        <v>224</v>
      </c>
      <c r="E83" s="167">
        <v>12.7</v>
      </c>
      <c r="F83" s="245"/>
      <c r="G83" s="164" t="str">
        <f t="shared" si="2"/>
        <v/>
      </c>
      <c r="H83" s="133"/>
      <c r="I83" s="134">
        <v>140</v>
      </c>
      <c r="J83" s="213" t="s">
        <v>225</v>
      </c>
      <c r="K83" s="212" t="s">
        <v>226</v>
      </c>
      <c r="L83" s="184">
        <v>12.45</v>
      </c>
      <c r="M83" s="185"/>
      <c r="N83" s="169" t="str">
        <f t="shared" si="3"/>
        <v/>
      </c>
      <c r="O83" s="15"/>
    </row>
    <row r="84" spans="1:15" ht="15.6" customHeight="1" thickBot="1" x14ac:dyDescent="0.4">
      <c r="C84" s="362" t="s">
        <v>227</v>
      </c>
      <c r="D84" s="363"/>
      <c r="E84" s="146"/>
      <c r="F84" s="246"/>
      <c r="G84" s="75" t="str">
        <f t="shared" si="2"/>
        <v/>
      </c>
      <c r="H84" s="147"/>
      <c r="I84" s="148">
        <v>142</v>
      </c>
      <c r="J84" s="285"/>
      <c r="K84" s="286"/>
      <c r="L84" s="286"/>
      <c r="M84" s="287"/>
      <c r="N84" s="82" t="str">
        <f t="shared" si="3"/>
        <v/>
      </c>
      <c r="O84" s="15"/>
    </row>
    <row r="85" spans="1:15" ht="15.6" customHeight="1" x14ac:dyDescent="0.3">
      <c r="B85" s="2">
        <v>81</v>
      </c>
      <c r="C85" s="150" t="s">
        <v>228</v>
      </c>
      <c r="D85" s="84" t="s">
        <v>64</v>
      </c>
      <c r="E85" s="62">
        <v>12.05</v>
      </c>
      <c r="F85" s="269"/>
      <c r="G85" s="107" t="str">
        <f t="shared" si="2"/>
        <v/>
      </c>
      <c r="H85" s="108"/>
      <c r="I85" s="109">
        <v>144</v>
      </c>
      <c r="J85" s="209" t="s">
        <v>229</v>
      </c>
      <c r="K85" s="153" t="s">
        <v>230</v>
      </c>
      <c r="L85" s="62">
        <v>14.2</v>
      </c>
      <c r="M85" s="130"/>
      <c r="N85" s="55" t="str">
        <f t="shared" si="3"/>
        <v/>
      </c>
      <c r="O85" s="15"/>
    </row>
    <row r="86" spans="1:15" ht="15.6" customHeight="1" thickBot="1" x14ac:dyDescent="0.35">
      <c r="B86" s="2">
        <v>83</v>
      </c>
      <c r="C86" s="288" t="s">
        <v>231</v>
      </c>
      <c r="D86" s="212" t="s">
        <v>61</v>
      </c>
      <c r="E86" s="184">
        <v>8.15</v>
      </c>
      <c r="F86" s="245"/>
      <c r="G86" s="164" t="str">
        <f t="shared" si="2"/>
        <v/>
      </c>
      <c r="H86" s="133"/>
      <c r="I86" s="134">
        <v>146</v>
      </c>
      <c r="J86" s="183" t="s">
        <v>232</v>
      </c>
      <c r="K86" s="212" t="s">
        <v>233</v>
      </c>
      <c r="L86" s="184">
        <v>43.75</v>
      </c>
      <c r="M86" s="185"/>
      <c r="N86" s="169" t="str">
        <f t="shared" si="3"/>
        <v/>
      </c>
      <c r="O86" s="15"/>
    </row>
    <row r="87" spans="1:15" ht="15.6" customHeight="1" thickBot="1" x14ac:dyDescent="0.4">
      <c r="C87" s="362" t="s">
        <v>234</v>
      </c>
      <c r="D87" s="363"/>
      <c r="E87" s="204"/>
      <c r="F87" s="246"/>
      <c r="G87" s="75" t="str">
        <f t="shared" si="2"/>
        <v/>
      </c>
      <c r="H87" s="147"/>
      <c r="I87" s="148">
        <v>148</v>
      </c>
      <c r="J87" s="289" t="s">
        <v>235</v>
      </c>
      <c r="K87" s="206" t="s">
        <v>236</v>
      </c>
      <c r="L87" s="80">
        <v>22.7</v>
      </c>
      <c r="M87" s="187"/>
      <c r="N87" s="82" t="str">
        <f t="shared" si="3"/>
        <v/>
      </c>
      <c r="O87" s="15"/>
    </row>
    <row r="88" spans="1:15" ht="15.6" customHeight="1" x14ac:dyDescent="0.3">
      <c r="B88" s="2">
        <v>85</v>
      </c>
      <c r="C88" s="45" t="s">
        <v>237</v>
      </c>
      <c r="D88" s="290" t="s">
        <v>238</v>
      </c>
      <c r="E88" s="180">
        <v>22.7</v>
      </c>
      <c r="F88" s="269"/>
      <c r="G88" s="87" t="str">
        <f t="shared" si="2"/>
        <v/>
      </c>
      <c r="H88" s="88"/>
      <c r="I88" s="188">
        <v>150</v>
      </c>
      <c r="J88" s="152" t="s">
        <v>239</v>
      </c>
      <c r="K88" s="153" t="s">
        <v>240</v>
      </c>
      <c r="L88" s="62">
        <v>23.75</v>
      </c>
      <c r="M88" s="63"/>
      <c r="N88" s="189" t="str">
        <f t="shared" si="3"/>
        <v/>
      </c>
      <c r="O88" s="15"/>
    </row>
    <row r="89" spans="1:15" ht="15.6" customHeight="1" thickBot="1" x14ac:dyDescent="0.35">
      <c r="C89" s="291"/>
      <c r="D89" s="292"/>
      <c r="E89" s="162"/>
      <c r="F89" s="163"/>
      <c r="G89" s="199" t="str">
        <f t="shared" si="2"/>
        <v/>
      </c>
      <c r="H89" s="200"/>
      <c r="I89" s="201">
        <v>152</v>
      </c>
      <c r="J89" s="183" t="s">
        <v>241</v>
      </c>
      <c r="K89" s="212" t="s">
        <v>242</v>
      </c>
      <c r="L89" s="184">
        <v>25.8</v>
      </c>
      <c r="M89" s="293"/>
      <c r="N89" s="203" t="str">
        <f t="shared" si="3"/>
        <v/>
      </c>
      <c r="O89" s="15"/>
    </row>
    <row r="90" spans="1:15" ht="15.6" customHeight="1" x14ac:dyDescent="0.35">
      <c r="C90" s="366" t="s">
        <v>243</v>
      </c>
      <c r="D90" s="367"/>
      <c r="E90" s="80"/>
      <c r="F90" s="74"/>
      <c r="G90" s="75"/>
      <c r="H90" s="147"/>
      <c r="I90" s="148">
        <v>154</v>
      </c>
      <c r="J90" s="294" t="s">
        <v>244</v>
      </c>
      <c r="K90" s="247" t="s">
        <v>245</v>
      </c>
      <c r="L90" s="248">
        <v>26.9</v>
      </c>
      <c r="M90" s="187"/>
      <c r="N90" s="82" t="str">
        <f t="shared" si="3"/>
        <v/>
      </c>
      <c r="O90" s="15"/>
    </row>
    <row r="91" spans="1:15" ht="15.6" customHeight="1" thickBot="1" x14ac:dyDescent="0.35">
      <c r="B91" s="2">
        <v>87</v>
      </c>
      <c r="C91" s="295" t="s">
        <v>246</v>
      </c>
      <c r="D91" s="120" t="s">
        <v>247</v>
      </c>
      <c r="E91" s="296">
        <v>22.7</v>
      </c>
      <c r="F91" s="243"/>
      <c r="G91" s="98" t="str">
        <f t="shared" si="2"/>
        <v/>
      </c>
      <c r="H91" s="99"/>
      <c r="I91" s="191">
        <v>156</v>
      </c>
      <c r="J91" s="297" t="s">
        <v>248</v>
      </c>
      <c r="K91" s="120" t="s">
        <v>75</v>
      </c>
      <c r="L91" s="253">
        <v>38.5</v>
      </c>
      <c r="M91" s="298"/>
      <c r="N91" s="192" t="str">
        <f t="shared" si="3"/>
        <v/>
      </c>
      <c r="O91" s="15"/>
    </row>
    <row r="92" spans="1:15" ht="1.8" customHeight="1" thickBot="1" x14ac:dyDescent="0.35">
      <c r="C92" s="299"/>
      <c r="D92" s="226"/>
      <c r="E92" s="300"/>
      <c r="F92" s="301"/>
      <c r="G92" s="228" t="str">
        <f t="shared" si="2"/>
        <v/>
      </c>
      <c r="H92" s="229"/>
      <c r="I92" s="230"/>
      <c r="J92" s="299"/>
      <c r="K92" s="226"/>
      <c r="L92" s="302"/>
      <c r="M92" s="303"/>
      <c r="N92" s="233" t="str">
        <f t="shared" si="3"/>
        <v/>
      </c>
      <c r="O92" s="15"/>
    </row>
    <row r="93" spans="1:15" ht="15.6" customHeight="1" thickBot="1" x14ac:dyDescent="0.4">
      <c r="C93" s="368" t="s">
        <v>249</v>
      </c>
      <c r="D93" s="369"/>
      <c r="E93" s="304"/>
      <c r="F93" s="305"/>
      <c r="G93" s="306" t="str">
        <f t="shared" si="2"/>
        <v/>
      </c>
      <c r="H93" s="307"/>
      <c r="I93" s="308"/>
      <c r="J93" s="309"/>
      <c r="K93" s="310"/>
      <c r="L93" s="311"/>
      <c r="M93" s="312"/>
      <c r="N93" s="313" t="str">
        <f t="shared" si="3"/>
        <v/>
      </c>
      <c r="O93" s="15"/>
    </row>
    <row r="94" spans="1:15" ht="15.6" customHeight="1" x14ac:dyDescent="0.3">
      <c r="A94" s="314"/>
      <c r="B94" s="314"/>
      <c r="C94" s="315" t="s">
        <v>250</v>
      </c>
      <c r="D94" s="316" t="s">
        <v>251</v>
      </c>
      <c r="E94" s="317">
        <v>40</v>
      </c>
      <c r="F94" s="246"/>
      <c r="G94" s="75" t="str">
        <f t="shared" si="2"/>
        <v/>
      </c>
      <c r="H94" s="318"/>
      <c r="I94" s="319"/>
      <c r="J94" s="320" t="s">
        <v>252</v>
      </c>
      <c r="K94" s="247" t="s">
        <v>253</v>
      </c>
      <c r="L94" s="248">
        <v>38</v>
      </c>
      <c r="M94" s="321"/>
      <c r="N94" s="82" t="str">
        <f>(IF(M94="",(""),(M94*L94)))</f>
        <v/>
      </c>
      <c r="O94" s="15"/>
    </row>
    <row r="95" spans="1:15" ht="15.6" customHeight="1" x14ac:dyDescent="0.3">
      <c r="A95" s="314"/>
      <c r="B95" s="314"/>
      <c r="C95" s="322" t="s">
        <v>254</v>
      </c>
      <c r="D95" s="323" t="s">
        <v>255</v>
      </c>
      <c r="E95" s="324">
        <v>65</v>
      </c>
      <c r="F95" s="269"/>
      <c r="G95" s="87" t="str">
        <f>(IF(F95="",(""),(F95*E95)))</f>
        <v/>
      </c>
      <c r="H95" s="325"/>
      <c r="I95" s="326"/>
      <c r="J95" s="327" t="s">
        <v>256</v>
      </c>
      <c r="K95" s="328" t="s">
        <v>257</v>
      </c>
      <c r="L95" s="260">
        <v>60</v>
      </c>
      <c r="M95" s="210"/>
      <c r="N95" s="189" t="str">
        <f>(IF(M95="",(""),(M95*L95)))</f>
        <v/>
      </c>
      <c r="O95" s="15"/>
    </row>
    <row r="96" spans="1:15" ht="15.6" customHeight="1" x14ac:dyDescent="0.3">
      <c r="A96" s="314"/>
      <c r="B96" s="314"/>
      <c r="C96" s="322" t="s">
        <v>258</v>
      </c>
      <c r="D96" s="328" t="s">
        <v>259</v>
      </c>
      <c r="E96" s="324">
        <v>85</v>
      </c>
      <c r="F96" s="269"/>
      <c r="G96" s="87" t="str">
        <f>(IF(F96="",(""),(F96*E96)))</f>
        <v/>
      </c>
      <c r="H96" s="325"/>
      <c r="I96" s="326"/>
      <c r="J96" s="327" t="s">
        <v>260</v>
      </c>
      <c r="K96" s="328" t="s">
        <v>261</v>
      </c>
      <c r="L96" s="260">
        <v>60</v>
      </c>
      <c r="M96" s="210"/>
      <c r="N96" s="189" t="str">
        <f t="shared" ref="N96:N98" si="4">(IF(M96="",(""),(M96*L96)))</f>
        <v/>
      </c>
      <c r="O96" s="15"/>
    </row>
    <row r="97" spans="1:15" ht="15.6" customHeight="1" x14ac:dyDescent="0.3">
      <c r="A97" s="314"/>
      <c r="B97" s="314"/>
      <c r="C97" s="329" t="s">
        <v>262</v>
      </c>
      <c r="D97" s="328" t="s">
        <v>263</v>
      </c>
      <c r="E97" s="260">
        <v>36</v>
      </c>
      <c r="F97" s="210"/>
      <c r="G97" s="330" t="str">
        <f>(IF(F97="",(""),(F97*E97)))</f>
        <v/>
      </c>
      <c r="H97" s="325"/>
      <c r="I97" s="326"/>
      <c r="J97" s="327" t="s">
        <v>264</v>
      </c>
      <c r="K97" s="328" t="s">
        <v>265</v>
      </c>
      <c r="L97" s="260">
        <v>80</v>
      </c>
      <c r="M97" s="210"/>
      <c r="N97" s="189" t="str">
        <f t="shared" si="4"/>
        <v/>
      </c>
      <c r="O97" s="15"/>
    </row>
    <row r="98" spans="1:15" ht="15.6" customHeight="1" thickBot="1" x14ac:dyDescent="0.35">
      <c r="A98" s="314"/>
      <c r="B98" s="314"/>
      <c r="C98" s="175"/>
      <c r="D98" s="176"/>
      <c r="E98" s="176"/>
      <c r="F98" s="331"/>
      <c r="G98" s="176"/>
      <c r="H98" s="332"/>
      <c r="I98" s="333"/>
      <c r="J98" s="334" t="s">
        <v>266</v>
      </c>
      <c r="K98" s="120" t="s">
        <v>267</v>
      </c>
      <c r="L98" s="253">
        <v>90</v>
      </c>
      <c r="M98" s="298"/>
      <c r="N98" s="192" t="str">
        <f t="shared" si="4"/>
        <v/>
      </c>
      <c r="O98" s="15"/>
    </row>
    <row r="99" spans="1:15" s="337" customFormat="1" ht="1.2" customHeight="1" thickBot="1" x14ac:dyDescent="0.35">
      <c r="A99" s="335"/>
      <c r="B99" s="336"/>
      <c r="E99" s="360">
        <f>SUM(G24:G92)+SUM(G9:G11)+SUM(G13:G17)+SUM(G19:G22)+SUM(G94:G97)</f>
        <v>0</v>
      </c>
      <c r="F99" s="360"/>
      <c r="G99" s="360"/>
      <c r="H99" s="338"/>
      <c r="I99" s="339"/>
      <c r="J99" s="340"/>
      <c r="K99" s="341"/>
      <c r="L99" s="360">
        <f>SUM(N24:N91)+SUM(N9:N11)+SUM(N13:N17)+SUM(N94:N98)</f>
        <v>0</v>
      </c>
      <c r="M99" s="361"/>
      <c r="N99" s="361"/>
      <c r="O99" s="342"/>
    </row>
    <row r="100" spans="1:15" s="404" customFormat="1" ht="13.2" customHeight="1" thickBot="1" x14ac:dyDescent="0.35">
      <c r="A100" s="405"/>
      <c r="B100" s="406"/>
      <c r="C100" s="407" t="s">
        <v>268</v>
      </c>
      <c r="D100" s="408"/>
      <c r="E100" s="409">
        <f>E99+L99</f>
        <v>0</v>
      </c>
      <c r="F100" s="410"/>
      <c r="G100" s="410"/>
      <c r="H100" s="410"/>
      <c r="I100" s="411"/>
      <c r="J100" s="407" t="s">
        <v>272</v>
      </c>
      <c r="K100" s="412"/>
      <c r="L100" s="409">
        <f>(SUM(G24:G92)+SUM(G9:G11)+SUM(G13:G17)+SUM(G19:G22)+SUM(N24:N91)+SUM(N9:N11)+SUM(N13:N17))/10</f>
        <v>0</v>
      </c>
      <c r="M100" s="410"/>
      <c r="N100" s="411"/>
    </row>
    <row r="101" spans="1:15" ht="15.6" customHeight="1" thickBot="1" x14ac:dyDescent="0.4">
      <c r="C101" s="354" t="s">
        <v>269</v>
      </c>
      <c r="D101" s="355"/>
      <c r="E101" s="355"/>
      <c r="F101" s="355"/>
      <c r="G101" s="355"/>
      <c r="H101" s="355"/>
      <c r="I101" s="355"/>
      <c r="J101" s="356">
        <f>E100-L100</f>
        <v>0</v>
      </c>
      <c r="K101" s="356"/>
      <c r="L101" s="356"/>
      <c r="M101" s="356"/>
      <c r="N101" s="357"/>
      <c r="O101" s="15"/>
    </row>
    <row r="102" spans="1:15" s="15" customFormat="1" ht="12.6" customHeight="1" thickBot="1" x14ac:dyDescent="0.35">
      <c r="A102" s="343"/>
      <c r="B102" s="344"/>
      <c r="C102" s="358" t="s">
        <v>270</v>
      </c>
      <c r="D102" s="359"/>
      <c r="E102" s="359"/>
      <c r="F102" s="359"/>
      <c r="G102" s="359"/>
      <c r="H102" s="359"/>
      <c r="I102" s="359"/>
      <c r="J102" s="403" t="s">
        <v>271</v>
      </c>
      <c r="K102" s="403"/>
      <c r="L102" s="345"/>
      <c r="M102" s="345"/>
      <c r="N102" s="346"/>
    </row>
    <row r="103" spans="1:15" x14ac:dyDescent="0.3">
      <c r="C103" s="3"/>
      <c r="D103" s="4"/>
      <c r="E103" s="5"/>
      <c r="F103" s="6"/>
      <c r="G103" s="7"/>
      <c r="H103" s="8"/>
      <c r="I103" s="9"/>
      <c r="J103" s="10"/>
      <c r="K103" s="11"/>
      <c r="L103" s="12"/>
      <c r="M103" s="13"/>
      <c r="N103" s="14"/>
      <c r="O103" s="15"/>
    </row>
    <row r="104" spans="1:15" x14ac:dyDescent="0.3">
      <c r="C104" s="3"/>
      <c r="D104" s="4"/>
      <c r="E104" s="5"/>
      <c r="F104" s="6"/>
      <c r="G104" s="7"/>
      <c r="H104" s="8"/>
      <c r="I104" s="9"/>
      <c r="J104" s="10"/>
      <c r="K104" s="11"/>
      <c r="L104" s="12"/>
      <c r="M104" s="13"/>
      <c r="N104" s="14"/>
      <c r="O104" s="15"/>
    </row>
    <row r="105" spans="1:15" x14ac:dyDescent="0.3">
      <c r="C105" s="3"/>
      <c r="D105" s="4"/>
      <c r="E105" s="5"/>
      <c r="F105" s="6"/>
      <c r="G105" s="7"/>
      <c r="H105" s="8"/>
      <c r="I105" s="9"/>
      <c r="J105" s="10"/>
      <c r="K105" s="11"/>
      <c r="L105" s="12"/>
      <c r="M105" s="13"/>
      <c r="N105" s="14"/>
      <c r="O105" s="15"/>
    </row>
    <row r="106" spans="1:15" x14ac:dyDescent="0.3">
      <c r="C106" s="3"/>
      <c r="D106" s="4"/>
      <c r="E106" s="5"/>
      <c r="F106" s="6"/>
      <c r="G106" s="7"/>
      <c r="H106" s="8"/>
      <c r="I106" s="9"/>
      <c r="J106" s="10"/>
      <c r="K106" s="11"/>
      <c r="L106" s="12"/>
      <c r="M106" s="13"/>
      <c r="N106" s="14"/>
      <c r="O106" s="15"/>
    </row>
    <row r="107" spans="1:15" ht="3.6" customHeight="1" x14ac:dyDescent="0.3">
      <c r="C107" s="3"/>
      <c r="D107" s="4"/>
      <c r="E107" s="5"/>
      <c r="F107" s="6"/>
      <c r="G107" s="7"/>
      <c r="H107" s="8"/>
      <c r="I107" s="9"/>
      <c r="J107" s="10"/>
      <c r="K107" s="11"/>
      <c r="L107" s="12"/>
      <c r="M107" s="13"/>
      <c r="N107" s="14"/>
      <c r="O107" s="15"/>
    </row>
    <row r="108" spans="1:15" x14ac:dyDescent="0.3">
      <c r="C108" s="3"/>
      <c r="D108" s="4"/>
      <c r="E108" s="5"/>
      <c r="F108" s="6"/>
      <c r="G108" s="7"/>
      <c r="H108" s="8"/>
      <c r="I108" s="9"/>
      <c r="J108" s="10"/>
      <c r="K108" s="11"/>
      <c r="L108" s="12"/>
      <c r="M108" s="13"/>
      <c r="N108" s="14"/>
      <c r="O108" s="15"/>
    </row>
    <row r="109" spans="1:15" x14ac:dyDescent="0.3">
      <c r="C109" s="3"/>
      <c r="D109" s="4"/>
      <c r="E109" s="5"/>
      <c r="F109" s="6"/>
      <c r="G109" s="7"/>
      <c r="H109" s="8"/>
      <c r="I109" s="9"/>
      <c r="J109" s="10"/>
      <c r="K109" s="11"/>
      <c r="L109" s="12"/>
      <c r="M109" s="13"/>
      <c r="N109" s="14"/>
      <c r="O109" s="15"/>
    </row>
    <row r="110" spans="1:15" x14ac:dyDescent="0.3">
      <c r="C110" s="3"/>
      <c r="D110" s="4"/>
      <c r="E110" s="5"/>
      <c r="F110" s="6"/>
      <c r="G110" s="7"/>
      <c r="H110" s="8"/>
      <c r="I110" s="9"/>
      <c r="J110" s="10"/>
      <c r="K110" s="11"/>
      <c r="L110" s="12"/>
      <c r="M110" s="13"/>
      <c r="N110" s="14"/>
      <c r="O110" s="15"/>
    </row>
    <row r="111" spans="1:15" x14ac:dyDescent="0.3">
      <c r="C111" s="3"/>
      <c r="D111" s="4"/>
      <c r="E111" s="5"/>
      <c r="F111" s="6"/>
      <c r="G111" s="7"/>
      <c r="H111" s="8"/>
      <c r="I111" s="9"/>
      <c r="J111" s="10"/>
      <c r="K111" s="11"/>
      <c r="L111" s="12"/>
      <c r="M111" s="13"/>
      <c r="N111" s="14"/>
      <c r="O111" s="15"/>
    </row>
    <row r="112" spans="1:15" x14ac:dyDescent="0.3">
      <c r="C112" s="3"/>
      <c r="D112" s="4"/>
      <c r="E112" s="5"/>
      <c r="F112" s="6"/>
      <c r="G112" s="7"/>
      <c r="H112" s="8"/>
      <c r="I112" s="9"/>
      <c r="J112" s="10"/>
      <c r="K112" s="11"/>
      <c r="L112" s="12"/>
      <c r="M112" s="13"/>
      <c r="N112" s="14"/>
      <c r="O112" s="15"/>
    </row>
    <row r="113" spans="3:15" x14ac:dyDescent="0.3">
      <c r="C113" s="3"/>
      <c r="D113" s="4"/>
      <c r="E113" s="5"/>
      <c r="F113" s="6"/>
      <c r="G113" s="7"/>
      <c r="H113" s="8"/>
      <c r="I113" s="9"/>
      <c r="J113" s="10"/>
      <c r="K113" s="11"/>
      <c r="L113" s="12"/>
      <c r="M113" s="13"/>
      <c r="N113" s="14"/>
      <c r="O113" s="15"/>
    </row>
    <row r="114" spans="3:15" x14ac:dyDescent="0.3">
      <c r="C114" s="3"/>
      <c r="D114" s="4"/>
      <c r="E114" s="5"/>
      <c r="F114" s="6"/>
      <c r="G114" s="7"/>
      <c r="H114" s="8"/>
      <c r="I114" s="9"/>
      <c r="J114" s="10"/>
      <c r="K114" s="11"/>
      <c r="L114" s="12"/>
      <c r="M114" s="13"/>
      <c r="N114" s="14"/>
      <c r="O114" s="15"/>
    </row>
    <row r="115" spans="3:15" x14ac:dyDescent="0.3">
      <c r="C115" s="3"/>
      <c r="D115" s="4"/>
      <c r="E115" s="5"/>
      <c r="F115" s="6"/>
      <c r="G115" s="7"/>
      <c r="H115" s="8"/>
      <c r="I115" s="9"/>
      <c r="J115" s="10"/>
      <c r="K115" s="11"/>
      <c r="L115" s="12"/>
      <c r="M115" s="13"/>
      <c r="N115" s="14"/>
      <c r="O115" s="15"/>
    </row>
    <row r="116" spans="3:15" x14ac:dyDescent="0.3">
      <c r="C116" s="3"/>
      <c r="D116" s="4"/>
      <c r="E116" s="5"/>
      <c r="F116" s="6"/>
      <c r="G116" s="7"/>
      <c r="H116" s="8"/>
      <c r="I116" s="9"/>
      <c r="J116" s="10"/>
      <c r="K116" s="11"/>
      <c r="L116" s="12"/>
      <c r="M116" s="13"/>
      <c r="N116" s="14"/>
      <c r="O116" s="15"/>
    </row>
    <row r="117" spans="3:15" x14ac:dyDescent="0.3">
      <c r="C117" s="3"/>
      <c r="D117" s="4"/>
      <c r="E117" s="5"/>
      <c r="F117" s="6"/>
      <c r="G117" s="7"/>
      <c r="H117" s="8"/>
      <c r="I117" s="9"/>
      <c r="J117" s="10"/>
      <c r="K117" s="11"/>
      <c r="L117" s="12"/>
      <c r="M117" s="13"/>
      <c r="N117" s="14"/>
      <c r="O117" s="15"/>
    </row>
  </sheetData>
  <mergeCells count="46">
    <mergeCell ref="C25:D25"/>
    <mergeCell ref="E2:K2"/>
    <mergeCell ref="C4:N4"/>
    <mergeCell ref="C5:N5"/>
    <mergeCell ref="C7:N7"/>
    <mergeCell ref="C12:N12"/>
    <mergeCell ref="C13:D13"/>
    <mergeCell ref="C16:D16"/>
    <mergeCell ref="C18:N18"/>
    <mergeCell ref="C19:D19"/>
    <mergeCell ref="C23:N23"/>
    <mergeCell ref="C24:D24"/>
    <mergeCell ref="C58:D58"/>
    <mergeCell ref="C29:D29"/>
    <mergeCell ref="C31:D31"/>
    <mergeCell ref="C33:D33"/>
    <mergeCell ref="C38:D38"/>
    <mergeCell ref="C42:D42"/>
    <mergeCell ref="C44:D44"/>
    <mergeCell ref="C47:D47"/>
    <mergeCell ref="C50:D50"/>
    <mergeCell ref="C52:D52"/>
    <mergeCell ref="C54:D54"/>
    <mergeCell ref="C56:D56"/>
    <mergeCell ref="C93:D93"/>
    <mergeCell ref="C61:D61"/>
    <mergeCell ref="C64:D64"/>
    <mergeCell ref="C67:D67"/>
    <mergeCell ref="C71:D71"/>
    <mergeCell ref="C74:D74"/>
    <mergeCell ref="C78:D78"/>
    <mergeCell ref="C80:D80"/>
    <mergeCell ref="C82:D82"/>
    <mergeCell ref="C84:D84"/>
    <mergeCell ref="C87:D87"/>
    <mergeCell ref="C90:D90"/>
    <mergeCell ref="C101:I101"/>
    <mergeCell ref="J101:N101"/>
    <mergeCell ref="C102:I102"/>
    <mergeCell ref="E99:G99"/>
    <mergeCell ref="L99:N99"/>
    <mergeCell ref="C100:D100"/>
    <mergeCell ref="E100:I100"/>
    <mergeCell ref="J100:K100"/>
    <mergeCell ref="L100:N100"/>
    <mergeCell ref="J102:K102"/>
  </mergeCells>
  <hyperlinks>
    <hyperlink ref="J102" r:id="rId1" xr:uid="{A60262A3-28E7-4420-8375-00995049A442}"/>
  </hyperlinks>
  <pageMargins left="0.11811023622047245" right="0.11811023622047245" top="0.35433070866141736" bottom="0.15748031496062992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>
                <anchor moveWithCells="1">
                  <from>
                    <xdr:col>3</xdr:col>
                    <xdr:colOff>830580</xdr:colOff>
                    <xdr:row>5</xdr:row>
                    <xdr:rowOff>121920</xdr:rowOff>
                  </from>
                  <to>
                    <xdr:col>3</xdr:col>
                    <xdr:colOff>1074420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10</xdr:col>
                    <xdr:colOff>15240</xdr:colOff>
                    <xdr:row>5</xdr:row>
                    <xdr:rowOff>129540</xdr:rowOff>
                  </from>
                  <to>
                    <xdr:col>10</xdr:col>
                    <xdr:colOff>259080</xdr:colOff>
                    <xdr:row>5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 Dorpe</dc:creator>
  <cp:lastModifiedBy>Marc Van Dorpe</cp:lastModifiedBy>
  <dcterms:created xsi:type="dcterms:W3CDTF">2021-03-23T19:24:14Z</dcterms:created>
  <dcterms:modified xsi:type="dcterms:W3CDTF">2021-03-27T11:15:10Z</dcterms:modified>
</cp:coreProperties>
</file>